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oreira\Desktop\MODELOS SEMPRE ATUALIZADOS\13-DGU-modelo_CTU\2026-3\"/>
    </mc:Choice>
  </mc:AlternateContent>
  <xr:revisionPtr revIDLastSave="0" documentId="8_{3B48D690-3A95-4D10-961F-5F946A6AA775}" xr6:coauthVersionLast="47" xr6:coauthVersionMax="47" xr10:uidLastSave="{00000000-0000-0000-0000-000000000000}"/>
  <workbookProtection workbookAlgorithmName="SHA-512" workbookHashValue="IE+t4JTot6PTQx6GNFOENYUpoHqB1J2OnSiV7+UhNXXoU5R/YEU1Nbc0vH12OPW35BDJjCBIDfQf032fEaK1Aw==" workbookSaltValue="1SaxX8SN0aXGgpMk/3ie0g==" workbookSpinCount="100000" lockStructure="1"/>
  <bookViews>
    <workbookView xWindow="-108" yWindow="-108" windowWidth="23256" windowHeight="12456" xr2:uid="{00000000-000D-0000-FFFF-FFFF00000000}"/>
  </bookViews>
  <sheets>
    <sheet name="Edificação" sheetId="1" r:id="rId1"/>
    <sheet name="VARIAVEIS" sheetId="3" state="hidden" r:id="rId2"/>
    <sheet name="Loteamento" sheetId="2" r:id="rId3"/>
  </sheets>
  <externalReferences>
    <externalReference r:id="rId4"/>
  </externalReferences>
  <definedNames>
    <definedName name="ANOS">[1]List!$F$2:$F$7</definedName>
    <definedName name="_xlnm.Print_Area" localSheetId="0">Edificação!$A$1:$J$60</definedName>
    <definedName name="_xlnm.Print_Area" localSheetId="2">Loteamento!$A$1:$I$56</definedName>
    <definedName name="DIAS">[1]List!$D$2:$D$32</definedName>
    <definedName name="MESES">[1]List!$E$2:$E$13</definedName>
    <definedName name="V">VARIAVEIS!$C$3:$C$5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2" l="1"/>
  <c r="C55" i="1"/>
  <c r="C42" i="1"/>
  <c r="C23" i="2" l="1"/>
  <c r="C24" i="2" s="1"/>
  <c r="C25" i="2" s="1"/>
  <c r="F28" i="2" l="1"/>
  <c r="C28" i="2" s="1"/>
  <c r="D44" i="2" s="1"/>
  <c r="C24" i="1"/>
  <c r="C25" i="1" s="1"/>
  <c r="C26" i="1" s="1"/>
  <c r="H29" i="1" s="1"/>
  <c r="C29" i="1" s="1"/>
  <c r="D57" i="1" s="1"/>
</calcChain>
</file>

<file path=xl/sharedStrings.xml><?xml version="1.0" encoding="utf-8"?>
<sst xmlns="http://schemas.openxmlformats.org/spreadsheetml/2006/main" count="97" uniqueCount="39">
  <si>
    <t>€</t>
  </si>
  <si>
    <t>V</t>
  </si>
  <si>
    <t>i</t>
  </si>
  <si>
    <t>U</t>
  </si>
  <si>
    <t>M</t>
  </si>
  <si>
    <t>ml</t>
  </si>
  <si>
    <t>total</t>
  </si>
  <si>
    <t>At</t>
  </si>
  <si>
    <t>&gt;2=2</t>
  </si>
  <si>
    <t xml:space="preserve">A </t>
  </si>
  <si>
    <t>help</t>
  </si>
  <si>
    <t xml:space="preserve">  Cálculo da Taxa Urbanística - RUMA - Regulamento n.º 1055/2025</t>
  </si>
  <si>
    <t>Total</t>
  </si>
  <si>
    <t>2.1 - Edificação</t>
  </si>
  <si>
    <t>T</t>
  </si>
  <si>
    <t>- Licença;</t>
  </si>
  <si>
    <t>- Comunicação prévia;</t>
  </si>
  <si>
    <t>- Início dos trabalhos de obra de edificação isenta de controlo prévio na sequência de informação prévia favorável, emitida ao abrigo dos n.os 2 e 3 do artigo 14.º do RJUE;</t>
  </si>
  <si>
    <t>- Parecer prévio nos termos do artigo 7.º do RJUE;</t>
  </si>
  <si>
    <t>- Legalização.</t>
  </si>
  <si>
    <t>2.4 - Construção de Muros de vedação</t>
  </si>
  <si>
    <t>€/ml</t>
  </si>
  <si>
    <t>2.5 -  Construção de Reservatórios e Piscinas</t>
  </si>
  <si>
    <t xml:space="preserve">  Cálculo da Taxa Urbanística  - RUMA - Regulamento n.º 1055/2025</t>
  </si>
  <si>
    <t>2.6 - Operação de Loteamento</t>
  </si>
  <si>
    <t xml:space="preserve">total </t>
  </si>
  <si>
    <t>Zona A</t>
  </si>
  <si>
    <t>Zona B</t>
  </si>
  <si>
    <t>PMOT</t>
  </si>
  <si>
    <r>
      <t xml:space="preserve"> - </t>
    </r>
    <r>
      <rPr>
        <sz val="10"/>
        <rFont val="Arial"/>
        <family val="2"/>
      </rPr>
      <t>a célula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V </t>
    </r>
    <r>
      <rPr>
        <sz val="10"/>
        <rFont val="Arial"/>
        <family val="2"/>
      </rPr>
      <t>passa a ter estas variáveis.</t>
    </r>
  </si>
  <si>
    <r>
      <t>A</t>
    </r>
    <r>
      <rPr>
        <b/>
        <vertAlign val="subscript"/>
        <sz val="9"/>
        <rFont val="Noto Sans"/>
        <family val="2"/>
      </rPr>
      <t>1</t>
    </r>
  </si>
  <si>
    <r>
      <t>€/m</t>
    </r>
    <r>
      <rPr>
        <b/>
        <vertAlign val="superscript"/>
        <sz val="8"/>
        <rFont val="Noto Sans"/>
        <family val="2"/>
      </rPr>
      <t>2</t>
    </r>
  </si>
  <si>
    <r>
      <t>m</t>
    </r>
    <r>
      <rPr>
        <vertAlign val="superscript"/>
        <sz val="8"/>
        <rFont val="Noto Sans"/>
        <family val="2"/>
      </rPr>
      <t>2</t>
    </r>
  </si>
  <si>
    <r>
      <t>TOTAL</t>
    </r>
    <r>
      <rPr>
        <b/>
        <sz val="7"/>
        <rFont val="Noto Sans"/>
        <family val="2"/>
      </rPr>
      <t xml:space="preserve"> 2.1+2.4+2.5</t>
    </r>
  </si>
  <si>
    <r>
      <t>TOTAL</t>
    </r>
    <r>
      <rPr>
        <b/>
        <sz val="7"/>
        <rFont val="Noto Sans"/>
        <family val="2"/>
      </rPr>
      <t xml:space="preserve"> 2.6+2.5</t>
    </r>
  </si>
  <si>
    <r>
      <t>M*A*€0,02 + (A-A1)*V*</t>
    </r>
    <r>
      <rPr>
        <b/>
        <sz val="8"/>
        <rFont val="Symbol"/>
        <family val="1"/>
        <charset val="2"/>
      </rPr>
      <t>Ö</t>
    </r>
    <r>
      <rPr>
        <b/>
        <sz val="8"/>
        <rFont val="Noto Sans"/>
        <family val="2"/>
      </rPr>
      <t>(i/0,4)-U</t>
    </r>
  </si>
  <si>
    <r>
      <rPr>
        <sz val="8"/>
        <rFont val="Symbol"/>
        <family val="1"/>
        <charset val="2"/>
      </rPr>
      <t>Ö</t>
    </r>
    <r>
      <rPr>
        <sz val="8"/>
        <rFont val="Noto Sans"/>
        <family val="2"/>
      </rPr>
      <t>(i/0,4)</t>
    </r>
  </si>
  <si>
    <r>
      <t>(M*A*€0,004) + (A-A1) * V *</t>
    </r>
    <r>
      <rPr>
        <b/>
        <sz val="8"/>
        <rFont val="Symbol"/>
        <family val="1"/>
        <charset val="2"/>
      </rPr>
      <t>Ö</t>
    </r>
    <r>
      <rPr>
        <b/>
        <sz val="8"/>
        <rFont val="Noto Sans"/>
        <family val="2"/>
      </rPr>
      <t>(i/0,4) - U</t>
    </r>
  </si>
  <si>
    <t>- Início  dos   trabalhos de  obra de  edificação  isenta de controlo prévio  na sequência de informação prévia favorável, emitida ao abrigo dos n.os 2 e 3 do artigo 14.º do RJUE;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</si>
</sst>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0000"/>
    <numFmt numFmtId="165" formatCode="0.0"/>
    <numFmt numFmtId="166" formatCode="#,##0.00\ &quot;€&quot;"/>
    <numFmt numFmtId="167" formatCode="[$-816]d\-mmm\-yy;@"/>
  </numFmts>
  <fonts count="27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6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name val="Noto Sans"/>
      <family val="2"/>
    </font>
    <font>
      <sz val="10"/>
      <name val="Noto Sans"/>
      <family val="2"/>
    </font>
    <font>
      <sz val="9"/>
      <name val="Noto Sans"/>
      <family val="2"/>
    </font>
    <font>
      <b/>
      <sz val="8"/>
      <name val="Noto Sans"/>
      <family val="2"/>
    </font>
    <font>
      <sz val="6"/>
      <name val="Noto Sans"/>
      <family val="2"/>
    </font>
    <font>
      <sz val="7"/>
      <name val="Noto Sans"/>
      <family val="2"/>
    </font>
    <font>
      <b/>
      <sz val="7"/>
      <name val="Noto Sans"/>
      <family val="2"/>
    </font>
    <font>
      <sz val="3"/>
      <name val="Noto Sans"/>
      <family val="2"/>
    </font>
    <font>
      <sz val="4"/>
      <color theme="0" tint="-0.499984740745262"/>
      <name val="Noto Sans"/>
      <family val="2"/>
    </font>
    <font>
      <i/>
      <sz val="8"/>
      <name val="Noto Sans"/>
      <family val="2"/>
    </font>
    <font>
      <sz val="8"/>
      <name val="Noto Sans"/>
      <family val="2"/>
    </font>
    <font>
      <b/>
      <vertAlign val="subscript"/>
      <sz val="9"/>
      <name val="Noto Sans"/>
      <family val="2"/>
    </font>
    <font>
      <b/>
      <sz val="9"/>
      <name val="Noto Sans"/>
      <family val="2"/>
    </font>
    <font>
      <sz val="3"/>
      <color theme="0"/>
      <name val="Noto Sans"/>
      <family val="2"/>
    </font>
    <font>
      <b/>
      <vertAlign val="superscript"/>
      <sz val="8"/>
      <name val="Noto Sans"/>
      <family val="2"/>
    </font>
    <font>
      <vertAlign val="superscript"/>
      <sz val="8"/>
      <name val="Noto Sans"/>
      <family val="2"/>
    </font>
    <font>
      <sz val="8"/>
      <color theme="0"/>
      <name val="Noto Sans"/>
      <family val="2"/>
    </font>
    <font>
      <b/>
      <sz val="8"/>
      <name val="Symbol"/>
      <family val="1"/>
      <charset val="2"/>
    </font>
    <font>
      <sz val="8"/>
      <name val="Symbol"/>
      <family val="1"/>
      <charset val="2"/>
    </font>
    <font>
      <sz val="8"/>
      <name val="Noto Sans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Protection="1">
      <protection hidden="1"/>
    </xf>
    <xf numFmtId="0" fontId="4" fillId="0" borderId="0" xfId="0" applyFont="1" applyProtection="1">
      <protection hidden="1"/>
    </xf>
    <xf numFmtId="0" fontId="0" fillId="0" borderId="11" xfId="0" applyBorder="1"/>
    <xf numFmtId="0" fontId="5" fillId="0" borderId="0" xfId="0" applyFont="1"/>
    <xf numFmtId="0" fontId="1" fillId="0" borderId="0" xfId="0" applyFont="1"/>
    <xf numFmtId="0" fontId="1" fillId="0" borderId="11" xfId="0" applyFont="1" applyBorder="1"/>
    <xf numFmtId="0" fontId="6" fillId="4" borderId="11" xfId="0" applyFont="1" applyFill="1" applyBorder="1" applyAlignment="1">
      <alignment horizontal="center" vertical="center"/>
    </xf>
    <xf numFmtId="0" fontId="7" fillId="0" borderId="4" xfId="0" applyFont="1" applyBorder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9" fillId="3" borderId="0" xfId="0" applyFont="1" applyFill="1" applyAlignment="1" applyProtection="1">
      <alignment vertical="center" wrapText="1"/>
      <protection hidden="1"/>
    </xf>
    <xf numFmtId="167" fontId="9" fillId="0" borderId="0" xfId="0" applyNumberFormat="1" applyFont="1" applyAlignment="1" applyProtection="1">
      <alignment vertical="center" wrapText="1"/>
      <protection hidden="1"/>
    </xf>
    <xf numFmtId="0" fontId="7" fillId="0" borderId="4" xfId="0" applyFont="1" applyBorder="1" applyProtection="1">
      <protection hidden="1"/>
    </xf>
    <xf numFmtId="0" fontId="8" fillId="0" borderId="4" xfId="0" applyFont="1" applyBorder="1" applyProtection="1">
      <protection hidden="1"/>
    </xf>
    <xf numFmtId="0" fontId="7" fillId="0" borderId="0" xfId="0" applyFont="1" applyProtection="1">
      <protection hidden="1"/>
    </xf>
    <xf numFmtId="0" fontId="10" fillId="0" borderId="6" xfId="0" applyFont="1" applyBorder="1" applyProtection="1">
      <protection hidden="1"/>
    </xf>
    <xf numFmtId="0" fontId="11" fillId="0" borderId="0" xfId="0" applyFont="1" applyProtection="1">
      <protection hidden="1"/>
    </xf>
    <xf numFmtId="0" fontId="12" fillId="0" borderId="7" xfId="0" quotePrefix="1" applyFont="1" applyBorder="1" applyAlignment="1" applyProtection="1">
      <alignment vertical="center"/>
      <protection hidden="1"/>
    </xf>
    <xf numFmtId="0" fontId="12" fillId="0" borderId="7" xfId="0" applyFont="1" applyBorder="1" applyAlignment="1" applyProtection="1">
      <alignment vertical="center"/>
      <protection hidden="1"/>
    </xf>
    <xf numFmtId="0" fontId="12" fillId="0" borderId="0" xfId="0" quotePrefix="1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2" fillId="0" borderId="4" xfId="0" quotePrefix="1" applyFont="1" applyBorder="1" applyAlignment="1" applyProtection="1">
      <alignment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14" fillId="0" borderId="0" xfId="0" applyFont="1" applyProtection="1"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5" fillId="0" borderId="2" xfId="0" applyFont="1" applyBorder="1" applyAlignment="1" applyProtection="1">
      <alignment horizontal="center" vertical="center"/>
      <protection locked="0" hidden="1"/>
    </xf>
    <xf numFmtId="0" fontId="14" fillId="0" borderId="2" xfId="0" applyFont="1" applyBorder="1" applyProtection="1"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/>
      <protection hidden="1"/>
    </xf>
    <xf numFmtId="0" fontId="17" fillId="0" borderId="1" xfId="0" applyFont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9" fillId="0" borderId="0" xfId="0" applyFont="1" applyProtection="1">
      <protection hidden="1"/>
    </xf>
    <xf numFmtId="0" fontId="20" fillId="0" borderId="0" xfId="0" applyFont="1" applyProtection="1">
      <protection hidden="1"/>
    </xf>
    <xf numFmtId="0" fontId="10" fillId="0" borderId="2" xfId="0" applyFont="1" applyBorder="1" applyProtection="1">
      <protection hidden="1"/>
    </xf>
    <xf numFmtId="0" fontId="10" fillId="0" borderId="0" xfId="0" applyFont="1" applyProtection="1">
      <protection hidden="1"/>
    </xf>
    <xf numFmtId="0" fontId="15" fillId="0" borderId="3" xfId="0" applyFont="1" applyBorder="1" applyAlignment="1" applyProtection="1">
      <alignment horizontal="center" vertical="center" textRotation="90"/>
      <protection hidden="1"/>
    </xf>
    <xf numFmtId="2" fontId="19" fillId="0" borderId="0" xfId="0" applyNumberFormat="1" applyFont="1" applyAlignment="1" applyProtection="1">
      <alignment horizontal="right" vertical="center"/>
      <protection hidden="1"/>
    </xf>
    <xf numFmtId="2" fontId="8" fillId="0" borderId="0" xfId="0" applyNumberFormat="1" applyFont="1" applyAlignment="1" applyProtection="1">
      <alignment horizontal="right" vertical="center"/>
      <protection hidden="1"/>
    </xf>
    <xf numFmtId="0" fontId="10" fillId="0" borderId="0" xfId="0" applyFont="1" applyAlignment="1" applyProtection="1">
      <alignment horizontal="center"/>
      <protection hidden="1"/>
    </xf>
    <xf numFmtId="2" fontId="19" fillId="0" borderId="0" xfId="0" applyNumberFormat="1" applyFont="1" applyProtection="1">
      <protection hidden="1"/>
    </xf>
    <xf numFmtId="0" fontId="9" fillId="0" borderId="0" xfId="0" applyFont="1" applyAlignment="1" applyProtection="1">
      <alignment vertical="top" wrapText="1"/>
      <protection hidden="1"/>
    </xf>
    <xf numFmtId="0" fontId="9" fillId="0" borderId="4" xfId="0" applyFont="1" applyBorder="1" applyAlignment="1" applyProtection="1">
      <alignment vertical="top" wrapText="1"/>
      <protection hidden="1"/>
    </xf>
    <xf numFmtId="0" fontId="8" fillId="0" borderId="2" xfId="0" applyFont="1" applyBorder="1" applyProtection="1">
      <protection hidden="1"/>
    </xf>
    <xf numFmtId="0" fontId="8" fillId="0" borderId="6" xfId="0" applyFont="1" applyBorder="1" applyProtection="1">
      <protection hidden="1"/>
    </xf>
    <xf numFmtId="0" fontId="12" fillId="0" borderId="4" xfId="0" applyFont="1" applyBorder="1" applyAlignment="1" applyProtection="1">
      <alignment vertical="center"/>
      <protection hidden="1"/>
    </xf>
    <xf numFmtId="0" fontId="10" fillId="0" borderId="5" xfId="0" applyFont="1" applyBorder="1" applyAlignment="1" applyProtection="1">
      <alignment horizontal="center"/>
      <protection hidden="1"/>
    </xf>
    <xf numFmtId="0" fontId="8" fillId="0" borderId="2" xfId="0" applyFont="1" applyBorder="1" applyAlignment="1" applyProtection="1">
      <alignment horizont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6" fillId="0" borderId="0" xfId="0" applyFont="1" applyAlignment="1" applyProtection="1">
      <alignment vertical="center"/>
      <protection hidden="1"/>
    </xf>
    <xf numFmtId="0" fontId="17" fillId="0" borderId="0" xfId="0" applyFont="1" applyAlignment="1" applyProtection="1">
      <alignment wrapText="1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7" fillId="0" borderId="3" xfId="0" applyFont="1" applyBorder="1" applyAlignment="1" applyProtection="1">
      <alignment horizontal="center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0" fillId="0" borderId="3" xfId="0" applyFont="1" applyBorder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12" fillId="0" borderId="0" xfId="0" quotePrefix="1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12" fillId="0" borderId="0" xfId="0" quotePrefix="1" applyFont="1" applyAlignment="1" applyProtection="1">
      <alignment horizontal="justify" vertical="justify" wrapText="1"/>
      <protection hidden="1"/>
    </xf>
    <xf numFmtId="0" fontId="12" fillId="0" borderId="0" xfId="0" applyFont="1" applyAlignment="1" applyProtection="1">
      <alignment horizontal="justify" vertical="justify" wrapText="1"/>
      <protection hidden="1"/>
    </xf>
    <xf numFmtId="0" fontId="13" fillId="0" borderId="4" xfId="0" applyFont="1" applyBorder="1" applyAlignment="1" applyProtection="1">
      <alignment horizontal="center" vertical="center"/>
      <protection hidden="1"/>
    </xf>
    <xf numFmtId="0" fontId="10" fillId="0" borderId="5" xfId="0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/>
      <protection hidden="1"/>
    </xf>
    <xf numFmtId="2" fontId="9" fillId="2" borderId="5" xfId="0" applyNumberFormat="1" applyFont="1" applyFill="1" applyBorder="1" applyAlignment="1" applyProtection="1">
      <alignment horizontal="right" vertical="center"/>
      <protection locked="0" hidden="1"/>
    </xf>
    <xf numFmtId="2" fontId="9" fillId="2" borderId="2" xfId="0" applyNumberFormat="1" applyFont="1" applyFill="1" applyBorder="1" applyAlignment="1" applyProtection="1">
      <alignment horizontal="right" vertical="center"/>
      <protection locked="0" hidden="1"/>
    </xf>
    <xf numFmtId="2" fontId="19" fillId="0" borderId="0" xfId="0" applyNumberFormat="1" applyFont="1" applyAlignment="1" applyProtection="1">
      <alignment horizontal="right" vertical="center"/>
      <protection hidden="1"/>
    </xf>
    <xf numFmtId="2" fontId="8" fillId="0" borderId="0" xfId="0" applyNumberFormat="1" applyFont="1" applyAlignment="1" applyProtection="1">
      <alignment horizontal="right" vertical="center"/>
      <protection hidden="1"/>
    </xf>
    <xf numFmtId="2" fontId="17" fillId="2" borderId="5" xfId="0" applyNumberFormat="1" applyFont="1" applyFill="1" applyBorder="1" applyAlignment="1" applyProtection="1">
      <alignment horizontal="right" vertical="center"/>
      <protection locked="0" hidden="1"/>
    </xf>
    <xf numFmtId="2" fontId="17" fillId="2" borderId="2" xfId="0" applyNumberFormat="1" applyFont="1" applyFill="1" applyBorder="1" applyAlignment="1" applyProtection="1">
      <alignment horizontal="right" vertical="center"/>
      <protection locked="0" hidden="1"/>
    </xf>
    <xf numFmtId="0" fontId="1" fillId="4" borderId="0" xfId="0" applyFont="1" applyFill="1" applyAlignment="1">
      <alignment horizontal="left" vertical="center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0" fontId="19" fillId="0" borderId="8" xfId="0" applyFont="1" applyBorder="1" applyAlignment="1" applyProtection="1">
      <alignment horizontal="left" vertical="center"/>
      <protection hidden="1"/>
    </xf>
    <xf numFmtId="0" fontId="19" fillId="0" borderId="9" xfId="0" applyFont="1" applyBorder="1" applyAlignment="1" applyProtection="1">
      <alignment horizontal="left" vertical="center"/>
      <protection hidden="1"/>
    </xf>
    <xf numFmtId="0" fontId="26" fillId="0" borderId="1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2" fontId="19" fillId="0" borderId="3" xfId="0" applyNumberFormat="1" applyFont="1" applyBorder="1" applyAlignment="1" applyProtection="1">
      <alignment horizontal="right" vertical="center"/>
      <protection hidden="1"/>
    </xf>
    <xf numFmtId="0" fontId="8" fillId="0" borderId="3" xfId="0" applyFont="1" applyBorder="1" applyAlignment="1" applyProtection="1">
      <alignment vertical="center"/>
      <protection hidden="1"/>
    </xf>
    <xf numFmtId="166" fontId="19" fillId="0" borderId="10" xfId="0" applyNumberFormat="1" applyFont="1" applyBorder="1" applyAlignment="1" applyProtection="1">
      <alignment horizontal="right" vertical="center"/>
      <protection hidden="1"/>
    </xf>
    <xf numFmtId="0" fontId="8" fillId="2" borderId="2" xfId="0" applyFont="1" applyFill="1" applyBorder="1" applyAlignment="1" applyProtection="1">
      <alignment horizontal="right" vertical="center"/>
      <protection locked="0" hidden="1"/>
    </xf>
    <xf numFmtId="0" fontId="17" fillId="2" borderId="5" xfId="0" applyFont="1" applyFill="1" applyBorder="1" applyAlignment="1" applyProtection="1">
      <alignment horizontal="right" vertical="center"/>
      <protection locked="0" hidden="1"/>
    </xf>
    <xf numFmtId="164" fontId="17" fillId="0" borderId="5" xfId="0" applyNumberFormat="1" applyFont="1" applyBorder="1" applyAlignment="1" applyProtection="1">
      <alignment horizontal="right" vertical="center"/>
      <protection hidden="1"/>
    </xf>
    <xf numFmtId="164" fontId="8" fillId="0" borderId="2" xfId="0" applyNumberFormat="1" applyFont="1" applyBorder="1" applyAlignment="1" applyProtection="1">
      <alignment vertical="center"/>
      <protection hidden="1"/>
    </xf>
    <xf numFmtId="164" fontId="17" fillId="0" borderId="2" xfId="0" applyNumberFormat="1" applyFont="1" applyBorder="1" applyAlignment="1" applyProtection="1">
      <alignment horizontal="right" vertical="center"/>
      <protection hidden="1"/>
    </xf>
    <xf numFmtId="165" fontId="17" fillId="0" borderId="5" xfId="0" applyNumberFormat="1" applyFont="1" applyBorder="1" applyAlignment="1" applyProtection="1">
      <alignment horizontal="right" vertical="center"/>
      <protection hidden="1"/>
    </xf>
    <xf numFmtId="165" fontId="17" fillId="0" borderId="2" xfId="0" applyNumberFormat="1" applyFont="1" applyBorder="1" applyAlignment="1" applyProtection="1">
      <alignment horizontal="right" vertical="center"/>
      <protection hidden="1"/>
    </xf>
    <xf numFmtId="0" fontId="10" fillId="0" borderId="5" xfId="0" applyFont="1" applyBorder="1" applyAlignment="1" applyProtection="1">
      <alignment horizontal="right" vertical="center"/>
      <protection hidden="1"/>
    </xf>
    <xf numFmtId="0" fontId="10" fillId="0" borderId="2" xfId="0" applyFont="1" applyBorder="1" applyAlignment="1" applyProtection="1">
      <alignment horizontal="left" vertical="center"/>
      <protection hidden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759473</xdr:colOff>
      <xdr:row>59</xdr:row>
      <xdr:rowOff>169</xdr:rowOff>
    </xdr:from>
    <xdr:ext cx="658385" cy="170624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003227" y="9742046"/>
          <a:ext cx="65838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500">
              <a:solidFill>
                <a:schemeClr val="bg1">
                  <a:lumMod val="65000"/>
                </a:schemeClr>
              </a:solidFill>
            </a:rPr>
            <a:t>(versão - V2 2026)</a:t>
          </a:r>
        </a:p>
      </xdr:txBody>
    </xdr:sp>
    <xdr:clientData/>
  </xdr:oneCellAnchor>
  <xdr:oneCellAnchor>
    <xdr:from>
      <xdr:col>0</xdr:col>
      <xdr:colOff>593834</xdr:colOff>
      <xdr:row>58</xdr:row>
      <xdr:rowOff>212052</xdr:rowOff>
    </xdr:from>
    <xdr:ext cx="1468992" cy="248851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93834" y="10428107"/>
          <a:ext cx="146899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(campo</a:t>
          </a:r>
          <a:r>
            <a:rPr lang="pt-PT" sz="600" baseline="0">
              <a:solidFill>
                <a:schemeClr val="bg1">
                  <a:lumMod val="75000"/>
                </a:schemeClr>
              </a:solidFill>
            </a:rPr>
            <a:t> de 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preenchimento obrigatório)</a:t>
          </a:r>
        </a:p>
      </xdr:txBody>
    </xdr:sp>
    <xdr:clientData/>
  </xdr:oneCellAnchor>
  <xdr:oneCellAnchor>
    <xdr:from>
      <xdr:col>2</xdr:col>
      <xdr:colOff>20052</xdr:colOff>
      <xdr:row>18</xdr:row>
      <xdr:rowOff>141484</xdr:rowOff>
    </xdr:from>
    <xdr:ext cx="105277" cy="248851"/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82052" y="330854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17</xdr:row>
      <xdr:rowOff>39340</xdr:rowOff>
    </xdr:from>
    <xdr:ext cx="105277" cy="248851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782052" y="3277840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19</xdr:row>
      <xdr:rowOff>149630</xdr:rowOff>
    </xdr:from>
    <xdr:ext cx="105277" cy="248851"/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82052" y="3443275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20</xdr:row>
      <xdr:rowOff>159656</xdr:rowOff>
    </xdr:from>
    <xdr:ext cx="105277" cy="248851"/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82052" y="3613722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20052</xdr:colOff>
      <xdr:row>21</xdr:row>
      <xdr:rowOff>144617</xdr:rowOff>
    </xdr:from>
    <xdr:ext cx="105277" cy="248851"/>
    <xdr:sp macro="" textlink="">
      <xdr:nvSpPr>
        <xdr:cNvPr id="13" name="CaixaDeText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782052" y="3769130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twoCellAnchor editAs="oneCell">
    <xdr:from>
      <xdr:col>1</xdr:col>
      <xdr:colOff>78059</xdr:colOff>
      <xdr:row>0</xdr:row>
      <xdr:rowOff>126384</xdr:rowOff>
    </xdr:from>
    <xdr:to>
      <xdr:col>2</xdr:col>
      <xdr:colOff>626757</xdr:colOff>
      <xdr:row>4</xdr:row>
      <xdr:rowOff>43310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6D60192C-5443-428D-8AE8-1DC6D44F98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46" t="25727" r="15695" b="23154"/>
        <a:stretch>
          <a:fillRect/>
        </a:stretch>
      </xdr:blipFill>
      <xdr:spPr>
        <a:xfrm>
          <a:off x="672791" y="293652"/>
          <a:ext cx="1333000" cy="639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815161</xdr:colOff>
      <xdr:row>55</xdr:row>
      <xdr:rowOff>0</xdr:rowOff>
    </xdr:from>
    <xdr:ext cx="658385" cy="170624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5164137" y="9474820"/>
          <a:ext cx="658385" cy="170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500">
              <a:solidFill>
                <a:schemeClr val="bg1">
                  <a:lumMod val="65000"/>
                </a:schemeClr>
              </a:solidFill>
            </a:rPr>
            <a:t>(versão - V2 2026)</a:t>
          </a:r>
        </a:p>
      </xdr:txBody>
    </xdr:sp>
    <xdr:clientData/>
  </xdr:oneCellAnchor>
  <xdr:oneCellAnchor>
    <xdr:from>
      <xdr:col>0</xdr:col>
      <xdr:colOff>593834</xdr:colOff>
      <xdr:row>54</xdr:row>
      <xdr:rowOff>194438</xdr:rowOff>
    </xdr:from>
    <xdr:ext cx="1468992" cy="248851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593834" y="10168755"/>
          <a:ext cx="1468992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(campo</a:t>
          </a:r>
          <a:r>
            <a:rPr lang="pt-PT" sz="600" baseline="0">
              <a:solidFill>
                <a:schemeClr val="bg1">
                  <a:lumMod val="75000"/>
                </a:schemeClr>
              </a:solidFill>
            </a:rPr>
            <a:t> de </a:t>
          </a:r>
          <a:r>
            <a:rPr lang="pt-PT" sz="600">
              <a:solidFill>
                <a:schemeClr val="bg1">
                  <a:lumMod val="75000"/>
                </a:schemeClr>
              </a:solidFill>
            </a:rPr>
            <a:t>preenchimento obrigatório)</a:t>
          </a:r>
        </a:p>
      </xdr:txBody>
    </xdr:sp>
    <xdr:clientData/>
  </xdr:oneCellAnchor>
  <xdr:oneCellAnchor>
    <xdr:from>
      <xdr:col>2</xdr:col>
      <xdr:colOff>13939</xdr:colOff>
      <xdr:row>17</xdr:row>
      <xdr:rowOff>148683</xdr:rowOff>
    </xdr:from>
    <xdr:ext cx="105277" cy="248851"/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775939" y="3922964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16</xdr:row>
      <xdr:rowOff>27879</xdr:rowOff>
    </xdr:from>
    <xdr:ext cx="105277" cy="248851"/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622610" y="3159513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18</xdr:row>
      <xdr:rowOff>153329</xdr:rowOff>
    </xdr:from>
    <xdr:ext cx="105277" cy="248851"/>
    <xdr:sp macro="" textlink="">
      <xdr:nvSpPr>
        <xdr:cNvPr id="9" name="CaixaDeText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622610" y="333142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19</xdr:row>
      <xdr:rowOff>167268</xdr:rowOff>
    </xdr:from>
    <xdr:ext cx="105277" cy="248851"/>
    <xdr:sp macro="" textlink="">
      <xdr:nvSpPr>
        <xdr:cNvPr id="10" name="CaixaDeTexto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622610" y="3507988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oneCellAnchor>
    <xdr:from>
      <xdr:col>2</xdr:col>
      <xdr:colOff>13939</xdr:colOff>
      <xdr:row>20</xdr:row>
      <xdr:rowOff>148683</xdr:rowOff>
    </xdr:from>
    <xdr:ext cx="105277" cy="248851"/>
    <xdr:sp macro="" textlink="">
      <xdr:nvSpPr>
        <xdr:cNvPr id="11" name="CaixaDeTexto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/>
      </xdr:nvSpPr>
      <xdr:spPr>
        <a:xfrm>
          <a:off x="622610" y="3661317"/>
          <a:ext cx="105277" cy="24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pt-PT" sz="1000">
              <a:solidFill>
                <a:schemeClr val="bg1">
                  <a:lumMod val="75000"/>
                </a:schemeClr>
              </a:solidFill>
            </a:rPr>
            <a:t>*</a:t>
          </a:r>
          <a:endParaRPr lang="pt-PT" sz="600">
            <a:solidFill>
              <a:schemeClr val="bg1">
                <a:lumMod val="75000"/>
              </a:schemeClr>
            </a:solidFill>
          </a:endParaRPr>
        </a:p>
      </xdr:txBody>
    </xdr:sp>
    <xdr:clientData/>
  </xdr:oneCellAnchor>
  <xdr:twoCellAnchor editAs="oneCell">
    <xdr:from>
      <xdr:col>1</xdr:col>
      <xdr:colOff>81777</xdr:colOff>
      <xdr:row>0</xdr:row>
      <xdr:rowOff>107794</xdr:rowOff>
    </xdr:from>
    <xdr:to>
      <xdr:col>2</xdr:col>
      <xdr:colOff>630475</xdr:colOff>
      <xdr:row>4</xdr:row>
      <xdr:rowOff>78060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C5CC44A6-232B-3A8F-842A-B17FCF2865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46" t="25727" r="15695" b="23154"/>
        <a:stretch>
          <a:fillRect/>
        </a:stretch>
      </xdr:blipFill>
      <xdr:spPr>
        <a:xfrm>
          <a:off x="676509" y="442331"/>
          <a:ext cx="1333000" cy="6393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QUERIMENTOS_GERAIS_2024-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FALTAS"/>
      <sheetName val="ACUMULACAO_FUNCOES"/>
      <sheetName val="ferias"/>
      <sheetName val="ACUMULACAO_FERIAS"/>
      <sheetName val="ESTATUTO_T_E"/>
      <sheetName val="NOTURNO"/>
      <sheetName val="MES"/>
      <sheetName val="MES2"/>
      <sheetName val="CALENDARIOS"/>
      <sheetName val="ACIDENTE_SERVICO"/>
      <sheetName val="TROCA_HORARIO"/>
      <sheetName val="ABONO_FALHAS"/>
      <sheetName val="List"/>
      <sheetName val="TRABALHADORES"/>
      <sheetName val="Relatório de Compatibilida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D2">
            <v>1</v>
          </cell>
          <cell r="E2">
            <v>1</v>
          </cell>
          <cell r="F2">
            <v>2023</v>
          </cell>
        </row>
        <row r="3">
          <cell r="D3">
            <v>2</v>
          </cell>
          <cell r="E3">
            <v>2</v>
          </cell>
          <cell r="F3">
            <v>2024</v>
          </cell>
        </row>
        <row r="4">
          <cell r="D4">
            <v>3</v>
          </cell>
          <cell r="E4">
            <v>3</v>
          </cell>
          <cell r="F4">
            <v>2025</v>
          </cell>
        </row>
        <row r="5">
          <cell r="D5">
            <v>4</v>
          </cell>
          <cell r="E5">
            <v>4</v>
          </cell>
          <cell r="F5">
            <v>2026</v>
          </cell>
        </row>
        <row r="6">
          <cell r="D6">
            <v>5</v>
          </cell>
          <cell r="E6">
            <v>5</v>
          </cell>
          <cell r="F6">
            <v>2027</v>
          </cell>
        </row>
        <row r="7">
          <cell r="D7">
            <v>6</v>
          </cell>
          <cell r="E7">
            <v>6</v>
          </cell>
          <cell r="F7">
            <v>2028</v>
          </cell>
        </row>
        <row r="8">
          <cell r="D8">
            <v>7</v>
          </cell>
          <cell r="E8">
            <v>7</v>
          </cell>
        </row>
        <row r="9">
          <cell r="D9">
            <v>8</v>
          </cell>
          <cell r="E9">
            <v>8</v>
          </cell>
        </row>
        <row r="10">
          <cell r="D10">
            <v>9</v>
          </cell>
          <cell r="E10">
            <v>9</v>
          </cell>
        </row>
        <row r="11">
          <cell r="D11">
            <v>10</v>
          </cell>
          <cell r="E11">
            <v>10</v>
          </cell>
        </row>
        <row r="12">
          <cell r="D12">
            <v>11</v>
          </cell>
          <cell r="E12">
            <v>11</v>
          </cell>
        </row>
        <row r="13">
          <cell r="D13">
            <v>12</v>
          </cell>
          <cell r="E13">
            <v>12</v>
          </cell>
        </row>
        <row r="14">
          <cell r="D14">
            <v>13</v>
          </cell>
        </row>
        <row r="15">
          <cell r="D15">
            <v>14</v>
          </cell>
        </row>
        <row r="16">
          <cell r="D16">
            <v>15</v>
          </cell>
        </row>
        <row r="17">
          <cell r="D17">
            <v>16</v>
          </cell>
        </row>
        <row r="18">
          <cell r="D18">
            <v>17</v>
          </cell>
        </row>
        <row r="19">
          <cell r="D19">
            <v>18</v>
          </cell>
        </row>
        <row r="20">
          <cell r="D20">
            <v>19</v>
          </cell>
        </row>
        <row r="21">
          <cell r="D21">
            <v>20</v>
          </cell>
        </row>
        <row r="22">
          <cell r="D22">
            <v>21</v>
          </cell>
        </row>
        <row r="23">
          <cell r="D23">
            <v>22</v>
          </cell>
        </row>
        <row r="24">
          <cell r="D24">
            <v>23</v>
          </cell>
        </row>
        <row r="25">
          <cell r="D25">
            <v>24</v>
          </cell>
        </row>
        <row r="26">
          <cell r="D26">
            <v>25</v>
          </cell>
        </row>
        <row r="27">
          <cell r="D27">
            <v>26</v>
          </cell>
        </row>
        <row r="28">
          <cell r="D28">
            <v>27</v>
          </cell>
        </row>
        <row r="29">
          <cell r="D29">
            <v>28</v>
          </cell>
        </row>
        <row r="30">
          <cell r="D30">
            <v>29</v>
          </cell>
        </row>
        <row r="31">
          <cell r="D31">
            <v>30</v>
          </cell>
        </row>
        <row r="32">
          <cell r="D32">
            <v>31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3"/>
  <sheetViews>
    <sheetView showGridLines="0" showRowColHeaders="0" tabSelected="1" zoomScale="145" zoomScaleNormal="145" workbookViewId="0">
      <pane ySplit="8" topLeftCell="A9" activePane="bottomLeft" state="frozen"/>
      <selection pane="bottomLeft" activeCell="C19" sqref="C19:D19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ColWidth="0" defaultRowHeight="13.2" zeroHeight="1"/>
  <cols>
    <col min="1" max="1" width="8.6640625" style="1" customWidth="1"/>
    <col min="2" max="2" width="11.44140625" style="1" customWidth="1"/>
    <col min="3" max="3" width="18.5546875" style="1" customWidth="1"/>
    <col min="4" max="4" width="13.109375" style="1" customWidth="1"/>
    <col min="5" max="6" width="3.5546875" style="1" customWidth="1"/>
    <col min="7" max="7" width="3" style="1" customWidth="1"/>
    <col min="8" max="8" width="12" style="1" customWidth="1"/>
    <col min="9" max="9" width="8.6640625" style="1" customWidth="1"/>
    <col min="10" max="10" width="2" style="1" customWidth="1"/>
    <col min="11" max="16384" width="9.109375" style="1" hidden="1"/>
  </cols>
  <sheetData>
    <row r="1" spans="1:10" ht="17.399999999999999">
      <c r="A1" s="9"/>
      <c r="B1" s="9"/>
      <c r="C1" s="9"/>
      <c r="D1" s="10"/>
      <c r="E1" s="10"/>
      <c r="F1" s="11"/>
      <c r="G1" s="9"/>
      <c r="H1" s="9"/>
      <c r="I1" s="9"/>
      <c r="J1" s="9"/>
    </row>
    <row r="2" spans="1:10" ht="13.5" customHeight="1">
      <c r="A2" s="9"/>
      <c r="B2" s="9"/>
      <c r="C2" s="9"/>
      <c r="D2" s="10"/>
      <c r="E2" s="10"/>
      <c r="F2" s="11"/>
      <c r="G2" s="9"/>
      <c r="H2" s="10"/>
      <c r="I2" s="10"/>
      <c r="J2" s="9"/>
    </row>
    <row r="3" spans="1:10" ht="13.5" customHeight="1">
      <c r="A3" s="9"/>
      <c r="B3" s="9"/>
      <c r="C3" s="9"/>
      <c r="D3" s="10"/>
      <c r="E3" s="10"/>
      <c r="F3" s="11"/>
      <c r="G3" s="9"/>
      <c r="H3" s="10"/>
      <c r="I3" s="10"/>
      <c r="J3" s="9"/>
    </row>
    <row r="4" spans="1:10" ht="13.5" customHeight="1">
      <c r="A4" s="9"/>
      <c r="B4" s="9"/>
      <c r="C4" s="9"/>
      <c r="D4" s="10"/>
      <c r="E4" s="10"/>
      <c r="F4" s="11"/>
      <c r="G4" s="9"/>
      <c r="H4" s="10"/>
      <c r="I4" s="10"/>
      <c r="J4" s="9"/>
    </row>
    <row r="5" spans="1:10" ht="7.95" customHeight="1">
      <c r="A5" s="9"/>
      <c r="B5" s="9"/>
      <c r="C5" s="9"/>
      <c r="D5" s="9"/>
      <c r="E5" s="9"/>
      <c r="F5" s="9"/>
      <c r="G5" s="9"/>
      <c r="H5" s="10"/>
      <c r="I5" s="12"/>
      <c r="J5" s="9"/>
    </row>
    <row r="6" spans="1:10" ht="7.95" customHeight="1">
      <c r="A6" s="9"/>
      <c r="B6" s="9"/>
      <c r="C6" s="9"/>
      <c r="D6" s="9"/>
      <c r="E6" s="9"/>
      <c r="F6" s="9"/>
      <c r="G6" s="9"/>
      <c r="H6" s="9"/>
      <c r="I6" s="9"/>
      <c r="J6" s="9"/>
    </row>
    <row r="7" spans="1:10" ht="7.95" customHeight="1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ht="17.399999999999999">
      <c r="A8" s="9"/>
      <c r="B8" s="8" t="s">
        <v>11</v>
      </c>
      <c r="C8" s="13"/>
      <c r="D8" s="13"/>
      <c r="E8" s="13"/>
      <c r="F8" s="14"/>
      <c r="G8" s="14"/>
      <c r="H8" s="14"/>
      <c r="I8" s="14"/>
      <c r="J8" s="9"/>
    </row>
    <row r="9" spans="1:10" ht="8.25" customHeight="1">
      <c r="A9" s="9"/>
      <c r="B9" s="15"/>
      <c r="C9" s="15"/>
      <c r="D9" s="15"/>
      <c r="E9" s="15"/>
      <c r="F9" s="9"/>
      <c r="G9" s="9"/>
      <c r="H9" s="9"/>
      <c r="I9" s="9"/>
      <c r="J9" s="9"/>
    </row>
    <row r="10" spans="1:10" ht="12.75" customHeight="1" thickBot="1">
      <c r="A10" s="9"/>
      <c r="B10" s="16" t="s">
        <v>13</v>
      </c>
      <c r="C10" s="16"/>
      <c r="D10" s="16"/>
      <c r="E10" s="16"/>
      <c r="F10" s="9"/>
      <c r="G10" s="9"/>
      <c r="H10" s="9"/>
      <c r="I10" s="9"/>
      <c r="J10" s="9"/>
    </row>
    <row r="11" spans="1:10" s="2" customFormat="1" ht="15" customHeight="1">
      <c r="A11" s="17"/>
      <c r="B11" s="18" t="s">
        <v>15</v>
      </c>
      <c r="C11" s="19"/>
      <c r="D11" s="19"/>
      <c r="E11" s="19"/>
      <c r="F11" s="17"/>
      <c r="G11" s="17"/>
      <c r="H11" s="17"/>
      <c r="I11" s="17"/>
      <c r="J11" s="17"/>
    </row>
    <row r="12" spans="1:10" s="2" customFormat="1" ht="15" customHeight="1">
      <c r="A12" s="17"/>
      <c r="B12" s="20" t="s">
        <v>16</v>
      </c>
      <c r="C12" s="21"/>
      <c r="D12" s="21"/>
      <c r="E12" s="21"/>
      <c r="F12" s="17"/>
      <c r="G12" s="17"/>
      <c r="H12" s="17"/>
      <c r="I12" s="17"/>
      <c r="J12" s="17"/>
    </row>
    <row r="13" spans="1:10" s="2" customFormat="1" ht="32.1" customHeight="1">
      <c r="A13" s="17"/>
      <c r="B13" s="60" t="s">
        <v>38</v>
      </c>
      <c r="C13" s="61"/>
      <c r="D13" s="61"/>
      <c r="E13" s="61"/>
      <c r="F13" s="17"/>
      <c r="G13" s="17"/>
      <c r="H13" s="17"/>
      <c r="I13" s="17"/>
      <c r="J13" s="17"/>
    </row>
    <row r="14" spans="1:10" s="2" customFormat="1" ht="15" customHeight="1">
      <c r="A14" s="17"/>
      <c r="B14" s="20" t="s">
        <v>18</v>
      </c>
      <c r="C14" s="21"/>
      <c r="D14" s="21"/>
      <c r="E14" s="21"/>
      <c r="F14" s="17"/>
      <c r="G14" s="17"/>
      <c r="H14" s="17"/>
      <c r="I14" s="17"/>
      <c r="J14" s="17"/>
    </row>
    <row r="15" spans="1:10" s="2" customFormat="1" ht="15" customHeight="1">
      <c r="A15" s="17"/>
      <c r="B15" s="22" t="s">
        <v>19</v>
      </c>
      <c r="C15" s="64"/>
      <c r="D15" s="64"/>
      <c r="E15" s="64"/>
      <c r="F15" s="17"/>
      <c r="G15" s="17"/>
      <c r="H15" s="17"/>
      <c r="I15" s="17"/>
      <c r="J15" s="17"/>
    </row>
    <row r="16" spans="1:10" ht="9" customHeight="1">
      <c r="A16" s="9"/>
      <c r="B16" s="14"/>
      <c r="C16" s="14"/>
      <c r="D16" s="14"/>
      <c r="E16" s="23"/>
      <c r="F16" s="9"/>
      <c r="G16" s="24"/>
      <c r="H16" s="24"/>
      <c r="I16" s="24"/>
      <c r="J16" s="9"/>
    </row>
    <row r="17" spans="1:10" ht="20.25" customHeight="1">
      <c r="A17" s="9"/>
      <c r="B17" s="25" t="s">
        <v>14</v>
      </c>
      <c r="C17" s="65" t="s">
        <v>35</v>
      </c>
      <c r="D17" s="66"/>
      <c r="E17" s="26" t="s">
        <v>10</v>
      </c>
      <c r="F17" s="9"/>
      <c r="G17" s="24"/>
      <c r="H17" s="24"/>
      <c r="I17" s="24"/>
      <c r="J17" s="9"/>
    </row>
    <row r="18" spans="1:10" ht="4.5" customHeight="1">
      <c r="A18" s="9"/>
      <c r="B18" s="27"/>
      <c r="C18" s="27"/>
      <c r="D18" s="27"/>
      <c r="E18" s="28"/>
      <c r="F18" s="24"/>
      <c r="G18" s="24"/>
      <c r="H18" s="24"/>
      <c r="I18" s="24"/>
      <c r="J18" s="9"/>
    </row>
    <row r="19" spans="1:10" ht="17.399999999999999">
      <c r="A19" s="9"/>
      <c r="B19" s="29" t="s">
        <v>4</v>
      </c>
      <c r="C19" s="71"/>
      <c r="D19" s="83"/>
      <c r="E19" s="26" t="s">
        <v>10</v>
      </c>
      <c r="F19" s="9"/>
      <c r="G19" s="24"/>
      <c r="H19" s="24"/>
      <c r="I19" s="24"/>
      <c r="J19" s="9"/>
    </row>
    <row r="20" spans="1:10" ht="12.75" customHeight="1">
      <c r="A20" s="9"/>
      <c r="B20" s="30" t="s">
        <v>9</v>
      </c>
      <c r="C20" s="71"/>
      <c r="D20" s="83"/>
      <c r="E20" s="26" t="s">
        <v>10</v>
      </c>
      <c r="F20" s="9"/>
      <c r="G20" s="24"/>
      <c r="H20" s="24"/>
      <c r="I20" s="24"/>
      <c r="J20" s="9"/>
    </row>
    <row r="21" spans="1:10" ht="17.399999999999999">
      <c r="A21" s="9"/>
      <c r="B21" s="30" t="s">
        <v>30</v>
      </c>
      <c r="C21" s="71"/>
      <c r="D21" s="83"/>
      <c r="E21" s="26" t="s">
        <v>10</v>
      </c>
      <c r="F21" s="9"/>
      <c r="G21" s="24"/>
      <c r="H21" s="24"/>
      <c r="I21" s="24"/>
      <c r="J21" s="9"/>
    </row>
    <row r="22" spans="1:10" ht="12.75" customHeight="1">
      <c r="A22" s="9"/>
      <c r="B22" s="30" t="s">
        <v>1</v>
      </c>
      <c r="C22" s="84"/>
      <c r="D22" s="83"/>
      <c r="E22" s="26" t="s">
        <v>10</v>
      </c>
      <c r="F22" s="9"/>
      <c r="G22" s="24"/>
      <c r="H22" s="24"/>
      <c r="I22" s="24"/>
      <c r="J22" s="9"/>
    </row>
    <row r="23" spans="1:10" ht="17.399999999999999">
      <c r="A23" s="9"/>
      <c r="B23" s="31" t="s">
        <v>7</v>
      </c>
      <c r="C23" s="71"/>
      <c r="D23" s="83"/>
      <c r="E23" s="26" t="s">
        <v>10</v>
      </c>
      <c r="F23" s="9"/>
      <c r="G23" s="24"/>
      <c r="H23" s="24"/>
      <c r="I23" s="24"/>
      <c r="J23" s="9"/>
    </row>
    <row r="24" spans="1:10" ht="17.399999999999999">
      <c r="A24" s="9"/>
      <c r="B24" s="32" t="s">
        <v>2</v>
      </c>
      <c r="C24" s="85" t="str">
        <f>IF(OR(C20="",C23=""),"",C20/C23)</f>
        <v/>
      </c>
      <c r="D24" s="86"/>
      <c r="E24" s="26" t="s">
        <v>10</v>
      </c>
      <c r="F24" s="9"/>
      <c r="G24" s="24"/>
      <c r="H24" s="24"/>
      <c r="I24" s="24"/>
      <c r="J24" s="9"/>
    </row>
    <row r="25" spans="1:10" ht="17.399999999999999">
      <c r="A25" s="9"/>
      <c r="B25" s="78" t="s">
        <v>36</v>
      </c>
      <c r="C25" s="85" t="str">
        <f>IF(C24="","",SQRT(C24/0.4))</f>
        <v/>
      </c>
      <c r="D25" s="87"/>
      <c r="E25" s="26" t="s">
        <v>10</v>
      </c>
      <c r="F25" s="9"/>
      <c r="G25" s="24"/>
      <c r="H25" s="24"/>
      <c r="I25" s="24"/>
      <c r="J25" s="9"/>
    </row>
    <row r="26" spans="1:10" ht="17.399999999999999">
      <c r="A26" s="9"/>
      <c r="B26" s="32" t="s">
        <v>8</v>
      </c>
      <c r="C26" s="85" t="str">
        <f>IF(C25="","",IF(C25&gt;2,2,C25))</f>
        <v/>
      </c>
      <c r="D26" s="87"/>
      <c r="E26" s="26" t="s">
        <v>10</v>
      </c>
      <c r="F26" s="9"/>
      <c r="G26" s="24"/>
      <c r="H26" s="24"/>
      <c r="I26" s="24"/>
      <c r="J26" s="9"/>
    </row>
    <row r="27" spans="1:10" ht="17.399999999999999">
      <c r="A27" s="9"/>
      <c r="B27" s="32" t="s">
        <v>3</v>
      </c>
      <c r="C27" s="84"/>
      <c r="D27" s="83"/>
      <c r="E27" s="26" t="s">
        <v>10</v>
      </c>
      <c r="F27" s="9"/>
      <c r="G27" s="24"/>
      <c r="H27" s="24"/>
      <c r="I27" s="24"/>
      <c r="J27" s="9"/>
    </row>
    <row r="28" spans="1:10" ht="4.5" customHeight="1">
      <c r="A28" s="9"/>
      <c r="B28" s="27"/>
      <c r="C28" s="27"/>
      <c r="D28" s="27"/>
      <c r="E28" s="27"/>
      <c r="F28" s="9"/>
      <c r="G28" s="24"/>
      <c r="H28" s="24"/>
      <c r="I28" s="24"/>
      <c r="J28" s="9"/>
    </row>
    <row r="29" spans="1:10" ht="12.75" customHeight="1">
      <c r="A29" s="9"/>
      <c r="B29" s="33" t="s">
        <v>12</v>
      </c>
      <c r="C29" s="80" t="str">
        <f>IF(H29&lt;=0,0,IF(OR(C20="",C21="",C22="",C23="")," ",(C19*C20*0.02)+(C20-C21)*C22*C26-C27))</f>
        <v xml:space="preserve"> </v>
      </c>
      <c r="D29" s="81"/>
      <c r="E29" s="79" t="s">
        <v>0</v>
      </c>
      <c r="F29" s="9"/>
      <c r="G29" s="24"/>
      <c r="H29" s="35" t="str">
        <f>IF(OR(C20="",C21="",C22="",C23="")," ",(C19*C20*0.02)+(C20-C21)*C22*C26-C27)</f>
        <v xml:space="preserve"> </v>
      </c>
      <c r="I29" s="24"/>
      <c r="J29" s="9"/>
    </row>
    <row r="30" spans="1:10" ht="4.5" customHeight="1">
      <c r="A30" s="9"/>
      <c r="B30" s="24"/>
      <c r="C30" s="24"/>
      <c r="D30" s="24"/>
      <c r="E30" s="24"/>
      <c r="F30" s="24"/>
      <c r="G30" s="24"/>
      <c r="H30" s="24"/>
      <c r="I30" s="24"/>
      <c r="J30" s="9"/>
    </row>
    <row r="31" spans="1:10" ht="12.75" customHeight="1" thickBot="1">
      <c r="A31" s="9"/>
      <c r="B31" s="16" t="s">
        <v>20</v>
      </c>
      <c r="C31" s="16"/>
      <c r="D31" s="16"/>
      <c r="E31" s="16"/>
      <c r="F31" s="9"/>
      <c r="G31" s="9"/>
      <c r="H31" s="9"/>
      <c r="I31" s="9"/>
      <c r="J31" s="9"/>
    </row>
    <row r="32" spans="1:10" s="2" customFormat="1" ht="15" customHeight="1">
      <c r="A32" s="17"/>
      <c r="B32" s="18" t="s">
        <v>15</v>
      </c>
      <c r="C32" s="19"/>
      <c r="D32" s="19"/>
      <c r="E32" s="19"/>
      <c r="F32" s="17"/>
      <c r="G32" s="17"/>
      <c r="H32" s="17"/>
      <c r="I32" s="17"/>
      <c r="J32" s="17"/>
    </row>
    <row r="33" spans="1:10" s="2" customFormat="1" ht="15" customHeight="1">
      <c r="A33" s="17"/>
      <c r="B33" s="20" t="s">
        <v>16</v>
      </c>
      <c r="C33" s="21"/>
      <c r="D33" s="21"/>
      <c r="E33" s="21"/>
      <c r="F33" s="17"/>
      <c r="G33" s="17"/>
      <c r="H33" s="17"/>
      <c r="I33" s="17"/>
      <c r="J33" s="17"/>
    </row>
    <row r="34" spans="1:10" s="2" customFormat="1" ht="34.950000000000003" customHeight="1">
      <c r="A34" s="17"/>
      <c r="B34" s="62" t="s">
        <v>17</v>
      </c>
      <c r="C34" s="63"/>
      <c r="D34" s="63"/>
      <c r="E34" s="63"/>
      <c r="F34" s="17"/>
      <c r="G34" s="17"/>
      <c r="H34" s="17"/>
      <c r="I34" s="17"/>
      <c r="J34" s="17"/>
    </row>
    <row r="35" spans="1:10" s="2" customFormat="1" ht="15" customHeight="1">
      <c r="A35" s="17"/>
      <c r="B35" s="20" t="s">
        <v>18</v>
      </c>
      <c r="C35" s="21"/>
      <c r="D35" s="21"/>
      <c r="E35" s="21"/>
      <c r="F35" s="17"/>
      <c r="G35" s="17"/>
      <c r="H35" s="17"/>
      <c r="I35" s="17"/>
      <c r="J35" s="17"/>
    </row>
    <row r="36" spans="1:10" s="2" customFormat="1" ht="15" customHeight="1">
      <c r="A36" s="17"/>
      <c r="B36" s="22" t="s">
        <v>19</v>
      </c>
      <c r="C36" s="64"/>
      <c r="D36" s="64"/>
      <c r="E36" s="64"/>
      <c r="F36" s="17"/>
      <c r="G36" s="17"/>
      <c r="H36" s="17"/>
      <c r="I36" s="17"/>
      <c r="J36" s="17"/>
    </row>
    <row r="37" spans="1:10" ht="10.5" customHeight="1">
      <c r="A37" s="9"/>
      <c r="B37" s="27"/>
      <c r="C37" s="27"/>
      <c r="D37" s="27"/>
      <c r="E37" s="27"/>
      <c r="F37" s="9"/>
      <c r="G37" s="24"/>
      <c r="H37" s="24"/>
      <c r="I37" s="24"/>
      <c r="J37" s="9"/>
    </row>
    <row r="38" spans="1:10" ht="17.399999999999999">
      <c r="A38" s="9"/>
      <c r="B38" s="25"/>
      <c r="C38" s="90">
        <v>3.39</v>
      </c>
      <c r="D38" s="91" t="s">
        <v>21</v>
      </c>
      <c r="E38" s="36"/>
      <c r="F38" s="9"/>
      <c r="G38" s="33"/>
      <c r="H38" s="37"/>
      <c r="I38" s="37"/>
      <c r="J38" s="37"/>
    </row>
    <row r="39" spans="1:10" ht="4.5" customHeight="1">
      <c r="A39" s="9"/>
      <c r="B39" s="27"/>
      <c r="C39" s="27"/>
      <c r="D39" s="27"/>
      <c r="E39" s="27"/>
      <c r="F39" s="24"/>
      <c r="G39" s="24"/>
      <c r="H39" s="24"/>
      <c r="I39" s="24"/>
      <c r="J39" s="9"/>
    </row>
    <row r="40" spans="1:10" ht="17.399999999999999">
      <c r="A40" s="9"/>
      <c r="B40" s="30" t="s">
        <v>5</v>
      </c>
      <c r="C40" s="71"/>
      <c r="D40" s="72"/>
      <c r="E40" s="38"/>
      <c r="F40" s="9"/>
      <c r="G40" s="9"/>
      <c r="H40" s="9"/>
      <c r="I40" s="9"/>
      <c r="J40" s="9"/>
    </row>
    <row r="41" spans="1:10" ht="4.5" customHeight="1">
      <c r="A41" s="9"/>
      <c r="B41" s="27"/>
      <c r="C41" s="27"/>
      <c r="D41" s="27"/>
      <c r="E41" s="27"/>
      <c r="F41" s="24"/>
      <c r="G41" s="24"/>
      <c r="H41" s="24"/>
      <c r="I41" s="24"/>
      <c r="J41" s="9"/>
    </row>
    <row r="42" spans="1:10" ht="17.399999999999999">
      <c r="A42" s="9"/>
      <c r="B42" s="33" t="s">
        <v>6</v>
      </c>
      <c r="C42" s="69">
        <f>C40*C38</f>
        <v>0</v>
      </c>
      <c r="D42" s="70"/>
      <c r="E42" s="34" t="s">
        <v>0</v>
      </c>
      <c r="F42" s="9"/>
      <c r="G42" s="41"/>
      <c r="H42" s="42"/>
      <c r="I42" s="42"/>
      <c r="J42" s="9"/>
    </row>
    <row r="43" spans="1:10" ht="4.5" customHeight="1">
      <c r="A43" s="9"/>
      <c r="B43" s="24"/>
      <c r="C43" s="24"/>
      <c r="D43" s="24"/>
      <c r="E43" s="24"/>
      <c r="F43" s="24"/>
      <c r="G43" s="24"/>
      <c r="H43" s="24"/>
      <c r="I43" s="24"/>
      <c r="J43" s="9"/>
    </row>
    <row r="44" spans="1:10" ht="12.75" customHeight="1" thickBot="1">
      <c r="A44" s="9"/>
      <c r="B44" s="16" t="s">
        <v>22</v>
      </c>
      <c r="C44" s="16"/>
      <c r="D44" s="16"/>
      <c r="E44" s="16"/>
      <c r="F44" s="9"/>
      <c r="G44" s="9"/>
      <c r="H44" s="9"/>
      <c r="I44" s="9"/>
      <c r="J44" s="9"/>
    </row>
    <row r="45" spans="1:10" s="2" customFormat="1" ht="15" customHeight="1">
      <c r="A45" s="17"/>
      <c r="B45" s="18" t="s">
        <v>15</v>
      </c>
      <c r="C45" s="19"/>
      <c r="D45" s="19"/>
      <c r="E45" s="19"/>
      <c r="F45" s="17"/>
      <c r="G45" s="17"/>
      <c r="H45" s="17"/>
      <c r="I45" s="17"/>
      <c r="J45" s="17"/>
    </row>
    <row r="46" spans="1:10" s="2" customFormat="1" ht="15" customHeight="1">
      <c r="A46" s="17"/>
      <c r="B46" s="20" t="s">
        <v>16</v>
      </c>
      <c r="C46" s="21"/>
      <c r="D46" s="21"/>
      <c r="E46" s="21"/>
      <c r="F46" s="17"/>
      <c r="G46" s="17"/>
      <c r="H46" s="17"/>
      <c r="I46" s="17"/>
      <c r="J46" s="17"/>
    </row>
    <row r="47" spans="1:10" s="2" customFormat="1" ht="34.950000000000003" customHeight="1">
      <c r="A47" s="17"/>
      <c r="B47" s="62" t="s">
        <v>17</v>
      </c>
      <c r="C47" s="63"/>
      <c r="D47" s="63"/>
      <c r="E47" s="63"/>
      <c r="F47" s="17"/>
      <c r="G47" s="17"/>
      <c r="H47" s="17"/>
      <c r="I47" s="17"/>
      <c r="J47" s="17"/>
    </row>
    <row r="48" spans="1:10" s="2" customFormat="1" ht="15" customHeight="1">
      <c r="A48" s="17"/>
      <c r="B48" s="20" t="s">
        <v>18</v>
      </c>
      <c r="C48" s="21"/>
      <c r="D48" s="21"/>
      <c r="E48" s="21"/>
      <c r="F48" s="17"/>
      <c r="G48" s="17"/>
      <c r="H48" s="17"/>
      <c r="I48" s="17"/>
      <c r="J48" s="17"/>
    </row>
    <row r="49" spans="1:10" s="2" customFormat="1" ht="15" customHeight="1">
      <c r="A49" s="17"/>
      <c r="B49" s="22" t="s">
        <v>19</v>
      </c>
      <c r="C49" s="64"/>
      <c r="D49" s="64"/>
      <c r="E49" s="64"/>
      <c r="F49" s="17"/>
      <c r="G49" s="17"/>
      <c r="H49" s="17"/>
      <c r="I49" s="17"/>
      <c r="J49" s="17"/>
    </row>
    <row r="50" spans="1:10" ht="4.5" customHeight="1">
      <c r="A50" s="9"/>
      <c r="B50" s="27"/>
      <c r="C50" s="27"/>
      <c r="D50" s="27"/>
      <c r="E50" s="27"/>
      <c r="F50" s="9"/>
      <c r="G50" s="24"/>
      <c r="H50" s="24"/>
      <c r="I50" s="24"/>
      <c r="J50" s="9"/>
    </row>
    <row r="51" spans="1:10" ht="17.399999999999999">
      <c r="A51" s="9"/>
      <c r="B51" s="25"/>
      <c r="C51" s="90">
        <v>5.12</v>
      </c>
      <c r="D51" s="91" t="s">
        <v>31</v>
      </c>
      <c r="E51" s="36"/>
      <c r="F51" s="9"/>
      <c r="G51" s="33"/>
      <c r="H51" s="37"/>
      <c r="I51" s="37"/>
      <c r="J51" s="37"/>
    </row>
    <row r="52" spans="1:10" ht="4.5" customHeight="1">
      <c r="A52" s="9"/>
      <c r="B52" s="27"/>
      <c r="C52" s="27"/>
      <c r="D52" s="27"/>
      <c r="E52" s="27"/>
      <c r="F52" s="24"/>
      <c r="G52" s="24"/>
      <c r="H52" s="24"/>
      <c r="I52" s="24"/>
      <c r="J52" s="9"/>
    </row>
    <row r="53" spans="1:10" ht="17.399999999999999">
      <c r="A53" s="9"/>
      <c r="B53" s="30" t="s">
        <v>32</v>
      </c>
      <c r="C53" s="67"/>
      <c r="D53" s="68"/>
      <c r="E53" s="38"/>
      <c r="F53" s="9"/>
      <c r="G53" s="9"/>
      <c r="H53" s="9"/>
      <c r="I53" s="9"/>
      <c r="J53" s="9"/>
    </row>
    <row r="54" spans="1:10" ht="4.5" customHeight="1">
      <c r="A54" s="9"/>
      <c r="B54" s="27"/>
      <c r="C54" s="27"/>
      <c r="D54" s="27"/>
      <c r="E54" s="27"/>
      <c r="F54" s="24"/>
      <c r="G54" s="24"/>
      <c r="H54" s="24"/>
      <c r="I54" s="24"/>
      <c r="J54" s="9"/>
    </row>
    <row r="55" spans="1:10" ht="17.399999999999999">
      <c r="A55" s="9"/>
      <c r="B55" s="33" t="s">
        <v>6</v>
      </c>
      <c r="C55" s="69">
        <f>C53*C51</f>
        <v>0</v>
      </c>
      <c r="D55" s="70"/>
      <c r="E55" s="34" t="s">
        <v>0</v>
      </c>
      <c r="F55" s="9"/>
      <c r="G55" s="9"/>
      <c r="H55" s="9"/>
      <c r="I55" s="9"/>
      <c r="J55" s="9"/>
    </row>
    <row r="56" spans="1:10" ht="12" customHeight="1" thickBot="1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0" ht="12" customHeight="1" thickBot="1">
      <c r="A57" s="9"/>
      <c r="B57" s="76" t="s">
        <v>33</v>
      </c>
      <c r="C57" s="77"/>
      <c r="D57" s="82" t="str">
        <f>IF(C19="","",C29+C42+C55)</f>
        <v/>
      </c>
      <c r="E57" s="43"/>
      <c r="F57" s="43"/>
      <c r="G57" s="43"/>
      <c r="H57" s="43"/>
      <c r="I57" s="43"/>
      <c r="J57" s="9"/>
    </row>
    <row r="58" spans="1:10" ht="17.399999999999999">
      <c r="A58" s="9"/>
      <c r="B58" s="43"/>
      <c r="C58" s="43"/>
      <c r="D58" s="43"/>
      <c r="E58" s="43"/>
      <c r="F58" s="43"/>
      <c r="G58" s="43"/>
      <c r="H58" s="43"/>
      <c r="I58" s="43"/>
      <c r="J58" s="9"/>
    </row>
    <row r="59" spans="1:10" ht="17.399999999999999">
      <c r="A59" s="9"/>
      <c r="B59" s="44"/>
      <c r="C59" s="44"/>
      <c r="D59" s="44"/>
      <c r="E59" s="44"/>
      <c r="F59" s="44"/>
      <c r="G59" s="44"/>
      <c r="H59" s="44"/>
      <c r="I59" s="44"/>
      <c r="J59" s="9"/>
    </row>
    <row r="60" spans="1:10" ht="17.399999999999999">
      <c r="A60" s="9"/>
      <c r="B60" s="45"/>
      <c r="C60" s="45"/>
      <c r="D60" s="45"/>
      <c r="E60" s="45"/>
      <c r="F60" s="45"/>
      <c r="G60" s="45"/>
      <c r="H60" s="45"/>
      <c r="I60" s="45"/>
      <c r="J60" s="9"/>
    </row>
    <row r="61" spans="1:10" ht="17.399999999999999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 ht="17.399999999999999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0" ht="17.399999999999999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ht="17.399999999999999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1:10" ht="17.399999999999999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pans="1:10" ht="17.399999999999999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pans="1:10" ht="17.399999999999999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 ht="17.399999999999999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 ht="17.399999999999999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ht="17.399999999999999">
      <c r="A70" s="9"/>
      <c r="B70" s="9"/>
      <c r="C70" s="9"/>
      <c r="D70" s="9"/>
      <c r="E70" s="9"/>
      <c r="F70" s="9"/>
      <c r="G70" s="9"/>
      <c r="H70" s="9"/>
      <c r="I70" s="9"/>
      <c r="J70" s="9"/>
    </row>
    <row r="71" spans="1:10" ht="17.399999999999999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pans="1:10" ht="17.399999999999999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ht="17.399999999999999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 ht="17.399999999999999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pans="1:10" ht="17.399999999999999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ht="17.399999999999999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0" ht="17.399999999999999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pans="1:10" ht="17.399999999999999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spans="1:10" ht="17.399999999999999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pans="1:10" ht="17.399999999999999">
      <c r="A80" s="9"/>
      <c r="B80" s="9"/>
      <c r="C80" s="9"/>
      <c r="D80" s="9"/>
      <c r="E80" s="9"/>
      <c r="F80" s="9"/>
      <c r="G80" s="9"/>
      <c r="H80" s="9"/>
      <c r="I80" s="9"/>
      <c r="J80" s="9"/>
    </row>
    <row r="81" spans="1:10" ht="17.399999999999999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ht="17.399999999999999">
      <c r="A82" s="9"/>
      <c r="B82" s="9"/>
      <c r="C82" s="9"/>
      <c r="D82" s="9"/>
      <c r="E82" s="9"/>
      <c r="F82" s="9"/>
      <c r="G82" s="9"/>
      <c r="H82" s="9"/>
      <c r="I82" s="9"/>
      <c r="J82" s="9"/>
    </row>
    <row r="83" spans="1:10" ht="17.399999999999999">
      <c r="A83" s="9"/>
      <c r="B83" s="9"/>
      <c r="C83" s="9"/>
      <c r="D83" s="9"/>
      <c r="E83" s="9"/>
      <c r="F83" s="9"/>
      <c r="G83" s="9"/>
      <c r="H83" s="9"/>
      <c r="I83" s="9"/>
      <c r="J83" s="9"/>
    </row>
    <row r="84" spans="1:10" ht="17.399999999999999">
      <c r="A84" s="9"/>
      <c r="B84" s="9"/>
      <c r="C84" s="9"/>
      <c r="D84" s="9"/>
      <c r="E84" s="9"/>
      <c r="F84" s="9"/>
      <c r="G84" s="9"/>
      <c r="H84" s="9"/>
      <c r="I84" s="9"/>
      <c r="J84" s="9"/>
    </row>
    <row r="85" spans="1:10" ht="17.399999999999999">
      <c r="A85" s="9"/>
      <c r="B85" s="9"/>
      <c r="C85" s="9"/>
      <c r="D85" s="9"/>
      <c r="E85" s="9"/>
      <c r="F85" s="9"/>
      <c r="G85" s="9"/>
      <c r="H85" s="9"/>
      <c r="I85" s="9"/>
      <c r="J85" s="9"/>
    </row>
    <row r="86" spans="1:10" ht="17.399999999999999">
      <c r="A86" s="9"/>
      <c r="B86" s="9"/>
      <c r="C86" s="9"/>
      <c r="D86" s="9"/>
      <c r="E86" s="9"/>
      <c r="F86" s="9"/>
      <c r="G86" s="9"/>
      <c r="H86" s="9"/>
      <c r="I86" s="9"/>
      <c r="J86" s="9"/>
    </row>
    <row r="87" spans="1:10" ht="17.399999999999999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ht="17.399999999999999">
      <c r="A88" s="9"/>
      <c r="B88" s="9"/>
      <c r="C88" s="9"/>
      <c r="D88" s="9"/>
      <c r="E88" s="9"/>
      <c r="F88" s="9"/>
      <c r="G88" s="9"/>
      <c r="H88" s="9"/>
      <c r="I88" s="9"/>
      <c r="J88" s="9"/>
    </row>
    <row r="89" spans="1:10" ht="17.399999999999999">
      <c r="A89" s="9"/>
      <c r="B89" s="9"/>
      <c r="C89" s="9"/>
      <c r="D89" s="9"/>
      <c r="E89" s="9"/>
      <c r="F89" s="9"/>
      <c r="G89" s="9"/>
      <c r="H89" s="9"/>
      <c r="I89" s="9"/>
      <c r="J89" s="9"/>
    </row>
    <row r="90" spans="1:10" ht="17.399999999999999">
      <c r="A90" s="9"/>
      <c r="B90" s="9"/>
      <c r="C90" s="9"/>
      <c r="D90" s="9"/>
      <c r="E90" s="9"/>
      <c r="F90" s="9"/>
      <c r="G90" s="9"/>
      <c r="H90" s="9"/>
      <c r="I90" s="9"/>
      <c r="J90" s="9"/>
    </row>
    <row r="91" spans="1:10" ht="17.399999999999999">
      <c r="A91" s="9"/>
      <c r="B91" s="9"/>
      <c r="C91" s="9"/>
      <c r="D91" s="9"/>
      <c r="E91" s="9"/>
      <c r="F91" s="9"/>
      <c r="G91" s="9"/>
      <c r="H91" s="9"/>
      <c r="I91" s="9"/>
      <c r="J91" s="9"/>
    </row>
    <row r="92" spans="1:10" ht="17.399999999999999">
      <c r="A92" s="9"/>
      <c r="B92" s="9"/>
      <c r="C92" s="9"/>
      <c r="D92" s="9"/>
      <c r="E92" s="9"/>
      <c r="F92" s="9"/>
      <c r="G92" s="9"/>
      <c r="H92" s="9"/>
      <c r="I92" s="9"/>
      <c r="J92" s="9"/>
    </row>
    <row r="93" spans="1:10"/>
  </sheetData>
  <sheetProtection algorithmName="SHA-512" hashValue="u1p8gg4nyFeNDYK7reThVWcKtCC8at1QwO1vROJZCxLMkpOcUYPGNaycbepMPVFqLIJMYC49FV+EjNk+kO9k9g==" saltValue="VfefAjP1uHRkA5S1Eki93g==" spinCount="100000" sheet="1" objects="1" scenarios="1" selectLockedCells="1"/>
  <mergeCells count="22">
    <mergeCell ref="C20:D20"/>
    <mergeCell ref="C17:D17"/>
    <mergeCell ref="C53:D53"/>
    <mergeCell ref="C55:D55"/>
    <mergeCell ref="C40:D40"/>
    <mergeCell ref="C42:D42"/>
    <mergeCell ref="B13:E13"/>
    <mergeCell ref="B57:C57"/>
    <mergeCell ref="B34:E34"/>
    <mergeCell ref="C36:E36"/>
    <mergeCell ref="B47:E47"/>
    <mergeCell ref="C49:E49"/>
    <mergeCell ref="C29:D29"/>
    <mergeCell ref="C23:D23"/>
    <mergeCell ref="C24:D24"/>
    <mergeCell ref="C25:D25"/>
    <mergeCell ref="C26:D26"/>
    <mergeCell ref="C27:D27"/>
    <mergeCell ref="C15:E15"/>
    <mergeCell ref="C19:D19"/>
    <mergeCell ref="C21:D21"/>
    <mergeCell ref="C22:D22"/>
  </mergeCells>
  <phoneticPr fontId="2" type="noConversion"/>
  <dataValidations xWindow="469" yWindow="766" count="11">
    <dataValidation allowBlank="1" showInputMessage="1" showErrorMessage="1" promptTitle="A" prompt="A área de construção autorizada, excluindo a área destinada a estacionamento em cave em edifícios multifamiliares." sqref="E20" xr:uid="{00000000-0002-0000-0000-000000000000}"/>
    <dataValidation allowBlank="1" showInputMessage="1" showErrorMessage="1" promptTitle="M" prompt="O número de meses previstos para a execução das obras, sendo o mínio 1; No procedimento de legalização de obras, considera-se M igual a 50.." sqref="E19" xr:uid="{00000000-0002-0000-0000-000001000000}"/>
    <dataValidation allowBlank="1" showInputMessage="1" showErrorMessage="1" promptTitle="T" prompt="A taxa correspondente à remoção do limite administrativo à possibilidade de construir, sendo que os critérios para a sua fixação visam uma justa redistribuição de encargos e benefícios entre os diferentes promotores, funcionando como mecanismo perequativo" sqref="E17" xr:uid="{00000000-0002-0000-0000-000002000000}"/>
    <dataValidation allowBlank="1" showInputMessage="1" showErrorMessage="1" promptTitle="A1" prompt="A área de construção, legalmente constituída, já autorizada e existente no terreno a ampliar ou reconstruir." sqref="E21" xr:uid="{00000000-0002-0000-0000-000003000000}"/>
    <dataValidation allowBlank="1" showInputMessage="1" showErrorMessage="1" promptTitle="V" prompt="Valor taxa/m² de A, variando conforme local do Concelho; Zona A = 10,00€; Zona B = 8,00€; Para licenciamento de atividade industrial definida em PMOT = 7,00€." sqref="E22" xr:uid="{00000000-0002-0000-0000-000004000000}"/>
    <dataValidation type="list" allowBlank="1" showInputMessage="1" showErrorMessage="1" sqref="C22:D22" xr:uid="{00000000-0002-0000-0000-000005000000}">
      <formula1>V</formula1>
    </dataValidation>
    <dataValidation allowBlank="1" showInputMessage="1" showErrorMessage="1" promptTitle="At" prompt="Área do terreno." sqref="E23" xr:uid="{00000000-0002-0000-0000-000006000000}"/>
    <dataValidation allowBlank="1" showInputMessage="1" showErrorMessage="1" promptTitle="i" prompt="A/At" sqref="E24" xr:uid="{00000000-0002-0000-0000-000007000000}"/>
    <dataValidation allowBlank="1" showInputMessage="1" showErrorMessage="1" promptTitle="sqrt(i/0,4)" prompt="Corresponde a um valor perequativo, que aumenta na proporção dos benefícios, considerando um benefício/aproveitamento médio..." sqref="E25" xr:uid="{00000000-0002-0000-0000-000008000000}"/>
    <dataValidation allowBlank="1" showInputMessage="1" showErrorMessage="1" promptTitle="&gt;2=2" prompt="... porém, terá por valor máximo o valor 2" sqref="E26" xr:uid="{00000000-0002-0000-0000-000009000000}"/>
    <dataValidation allowBlank="1" showInputMessage="1" showErrorMessage="1" promptTitle="U" prompt="50% dos encargos com as obras de urbanização eventualmente a cargo do promotor, com exceção das redes de gás e telefone, desde que devidamente autorizadas mediante emissão de licença ou comunicação prévia de obras de urbanização." sqref="E27" xr:uid="{00000000-0002-0000-0000-00000A000000}"/>
  </dataValidations>
  <pageMargins left="1.05" right="0.17" top="0.28000000000000003" bottom="0.21" header="0.22" footer="0.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showGridLines="0" zoomScale="175" zoomScaleNormal="175" workbookViewId="0">
      <selection activeCell="D17" sqref="D17"/>
    </sheetView>
  </sheetViews>
  <sheetFormatPr defaultColWidth="0" defaultRowHeight="13.2" zeroHeight="1"/>
  <cols>
    <col min="1" max="1" width="9.109375" customWidth="1"/>
    <col min="2" max="2" width="9.109375" style="5" customWidth="1"/>
    <col min="3" max="6" width="9.109375" customWidth="1"/>
    <col min="7" max="16384" width="9.109375" hidden="1"/>
  </cols>
  <sheetData>
    <row r="1" spans="2:5"/>
    <row r="2" spans="2:5">
      <c r="C2" s="7" t="s">
        <v>1</v>
      </c>
      <c r="D2" s="4"/>
    </row>
    <row r="3" spans="2:5">
      <c r="B3" s="6" t="s">
        <v>26</v>
      </c>
      <c r="C3" s="3">
        <v>10.24</v>
      </c>
    </row>
    <row r="4" spans="2:5">
      <c r="B4" s="6" t="s">
        <v>27</v>
      </c>
      <c r="C4" s="3">
        <v>8.19</v>
      </c>
    </row>
    <row r="5" spans="2:5">
      <c r="B5" s="6" t="s">
        <v>28</v>
      </c>
      <c r="C5" s="3">
        <v>7.17</v>
      </c>
    </row>
    <row r="6" spans="2:5"/>
    <row r="7" spans="2:5"/>
    <row r="8" spans="2:5">
      <c r="B8" s="73" t="s">
        <v>29</v>
      </c>
      <c r="C8" s="73"/>
      <c r="D8" s="73"/>
      <c r="E8" s="73"/>
    </row>
    <row r="9" spans="2:5"/>
    <row r="10" spans="2:5"/>
    <row r="11" spans="2:5"/>
    <row r="12" spans="2:5"/>
    <row r="13" spans="2:5"/>
    <row r="14" spans="2:5"/>
    <row r="15" spans="2:5"/>
    <row r="16" spans="2:5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</sheetData>
  <sheetProtection algorithmName="SHA-512" hashValue="vSc8U20+nKXS8zs+Wx5mYV1Zw+7YbJ3T6UsdR8zF73D8bpn/GjXMBdzZdX+gTWCYYSn2RIDn1EdmhP2pg9L7uQ==" saltValue="8MBUbaH9d+dY5Og7waou4A==" spinCount="100000" sheet="1" objects="1" scenarios="1" selectLockedCells="1" selectUnlockedCells="1"/>
  <mergeCells count="1">
    <mergeCell ref="B8:E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86"/>
  <sheetViews>
    <sheetView showGridLines="0" showRowColHeaders="0" zoomScale="145" zoomScaleNormal="145" workbookViewId="0">
      <pane ySplit="7" topLeftCell="A8" activePane="bottomLeft" state="frozen"/>
      <selection pane="bottomLeft" activeCell="C18" sqref="C18:D18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defaultColWidth="0" defaultRowHeight="13.2" zeroHeight="1"/>
  <cols>
    <col min="1" max="1" width="8.6640625" style="1" customWidth="1"/>
    <col min="2" max="2" width="11.44140625" style="1" customWidth="1"/>
    <col min="3" max="3" width="10.109375" style="1" customWidth="1"/>
    <col min="4" max="4" width="21.5546875" style="1" customWidth="1"/>
    <col min="5" max="5" width="3.5546875" style="1" customWidth="1"/>
    <col min="6" max="6" width="8" style="1" customWidth="1"/>
    <col min="7" max="7" width="12.5546875" style="1" customWidth="1"/>
    <col min="8" max="8" width="8.6640625" style="1" customWidth="1"/>
    <col min="9" max="9" width="2.33203125" style="1" customWidth="1"/>
    <col min="10" max="11" width="0" style="1" hidden="1" customWidth="1"/>
    <col min="12" max="16384" width="9.109375" style="1" hidden="1"/>
  </cols>
  <sheetData>
    <row r="1" spans="1:9" ht="13.5" customHeight="1">
      <c r="A1" s="9"/>
      <c r="B1" s="9"/>
      <c r="C1" s="9"/>
      <c r="D1" s="10"/>
      <c r="E1" s="11"/>
      <c r="F1" s="9"/>
      <c r="G1" s="10"/>
      <c r="H1" s="10"/>
      <c r="I1" s="9"/>
    </row>
    <row r="2" spans="1:9" ht="13.5" customHeight="1">
      <c r="A2" s="9"/>
      <c r="B2" s="9"/>
      <c r="C2" s="9"/>
      <c r="D2" s="10"/>
      <c r="E2" s="11"/>
      <c r="F2" s="9"/>
      <c r="G2" s="10"/>
      <c r="H2" s="10"/>
      <c r="I2" s="9"/>
    </row>
    <row r="3" spans="1:9" ht="13.5" customHeight="1">
      <c r="A3" s="9"/>
      <c r="B3" s="9"/>
      <c r="C3" s="9"/>
      <c r="D3" s="10"/>
      <c r="E3" s="11"/>
      <c r="F3" s="9"/>
      <c r="G3" s="10"/>
      <c r="H3" s="10"/>
      <c r="I3" s="9"/>
    </row>
    <row r="4" spans="1:9" ht="13.5" customHeight="1">
      <c r="A4" s="9"/>
      <c r="B4" s="9"/>
      <c r="C4" s="9"/>
      <c r="D4" s="9"/>
      <c r="E4" s="9"/>
      <c r="F4" s="9"/>
      <c r="G4" s="10"/>
      <c r="H4" s="12"/>
      <c r="I4" s="9"/>
    </row>
    <row r="5" spans="1:9" ht="12" customHeight="1">
      <c r="A5" s="9"/>
      <c r="B5" s="9"/>
      <c r="C5" s="9"/>
      <c r="D5" s="9"/>
      <c r="E5" s="9"/>
      <c r="F5" s="9"/>
      <c r="G5" s="9"/>
      <c r="H5" s="9"/>
      <c r="I5" s="9"/>
    </row>
    <row r="6" spans="1:9" ht="12" customHeight="1">
      <c r="A6" s="9"/>
      <c r="B6" s="9"/>
      <c r="C6" s="9"/>
      <c r="D6" s="9"/>
      <c r="E6" s="9"/>
      <c r="F6" s="9"/>
      <c r="G6" s="9"/>
      <c r="H6" s="9"/>
      <c r="I6" s="9"/>
    </row>
    <row r="7" spans="1:9" ht="17.399999999999999">
      <c r="A7" s="9"/>
      <c r="B7" s="8" t="s">
        <v>23</v>
      </c>
      <c r="C7" s="13"/>
      <c r="D7" s="13"/>
      <c r="E7" s="14"/>
      <c r="F7" s="14"/>
      <c r="G7" s="14"/>
      <c r="H7" s="14"/>
      <c r="I7" s="9"/>
    </row>
    <row r="8" spans="1:9" ht="12" customHeight="1">
      <c r="A8" s="9"/>
      <c r="B8" s="15"/>
      <c r="C8" s="15"/>
      <c r="D8" s="15"/>
      <c r="E8" s="9"/>
      <c r="F8" s="9"/>
      <c r="G8" s="9"/>
      <c r="H8" s="9"/>
      <c r="I8" s="9"/>
    </row>
    <row r="9" spans="1:9" ht="12.75" customHeight="1" thickBot="1">
      <c r="A9" s="9"/>
      <c r="B9" s="16" t="s">
        <v>24</v>
      </c>
      <c r="C9" s="16"/>
      <c r="D9" s="16"/>
      <c r="E9" s="46"/>
      <c r="F9" s="9"/>
      <c r="G9" s="9"/>
      <c r="H9" s="9"/>
      <c r="I9" s="9"/>
    </row>
    <row r="10" spans="1:9" s="2" customFormat="1" ht="15" customHeight="1">
      <c r="A10" s="17"/>
      <c r="B10" s="18" t="s">
        <v>15</v>
      </c>
      <c r="C10" s="19"/>
      <c r="D10" s="19"/>
      <c r="E10" s="21"/>
      <c r="F10" s="17"/>
      <c r="G10" s="17"/>
      <c r="H10" s="17"/>
      <c r="I10" s="17"/>
    </row>
    <row r="11" spans="1:9" s="2" customFormat="1" ht="15" customHeight="1">
      <c r="A11" s="17"/>
      <c r="B11" s="20" t="s">
        <v>16</v>
      </c>
      <c r="C11" s="21"/>
      <c r="D11" s="21"/>
      <c r="E11" s="21"/>
      <c r="F11" s="17"/>
      <c r="G11" s="17"/>
      <c r="H11" s="17"/>
      <c r="I11" s="17"/>
    </row>
    <row r="12" spans="1:9" s="2" customFormat="1" ht="34.950000000000003" customHeight="1">
      <c r="A12" s="17"/>
      <c r="B12" s="62" t="s">
        <v>17</v>
      </c>
      <c r="C12" s="62"/>
      <c r="D12" s="62"/>
      <c r="E12" s="62"/>
      <c r="F12" s="17"/>
      <c r="G12" s="17"/>
      <c r="H12" s="17"/>
      <c r="I12" s="17"/>
    </row>
    <row r="13" spans="1:9" s="2" customFormat="1" ht="15" customHeight="1">
      <c r="A13" s="17"/>
      <c r="B13" s="20" t="s">
        <v>18</v>
      </c>
      <c r="C13" s="21"/>
      <c r="D13" s="21"/>
      <c r="E13" s="21"/>
      <c r="F13" s="17"/>
      <c r="G13" s="17"/>
      <c r="H13" s="17"/>
      <c r="I13" s="17"/>
    </row>
    <row r="14" spans="1:9" s="2" customFormat="1" ht="15" customHeight="1">
      <c r="A14" s="17"/>
      <c r="B14" s="22" t="s">
        <v>19</v>
      </c>
      <c r="C14" s="64"/>
      <c r="D14" s="64"/>
      <c r="E14" s="47"/>
      <c r="F14" s="17"/>
      <c r="G14" s="17"/>
      <c r="H14" s="17"/>
      <c r="I14" s="17"/>
    </row>
    <row r="15" spans="1:9" ht="5.25" customHeight="1">
      <c r="A15" s="9"/>
      <c r="B15" s="33"/>
      <c r="C15" s="39"/>
      <c r="D15" s="40"/>
      <c r="E15" s="9"/>
      <c r="F15" s="9"/>
      <c r="G15" s="9"/>
      <c r="H15" s="9"/>
      <c r="I15" s="9"/>
    </row>
    <row r="16" spans="1:9" ht="15.75" customHeight="1">
      <c r="A16" s="9"/>
      <c r="B16" s="25" t="s">
        <v>14</v>
      </c>
      <c r="C16" s="65" t="s">
        <v>37</v>
      </c>
      <c r="D16" s="74"/>
      <c r="E16" s="26" t="s">
        <v>10</v>
      </c>
      <c r="F16" s="9"/>
      <c r="G16" s="37"/>
      <c r="H16" s="37"/>
      <c r="I16" s="37"/>
    </row>
    <row r="17" spans="1:9" ht="3.75" customHeight="1">
      <c r="A17" s="9"/>
      <c r="B17" s="25"/>
      <c r="C17" s="48"/>
      <c r="D17" s="49"/>
      <c r="E17" s="45"/>
      <c r="F17" s="9"/>
      <c r="G17" s="37"/>
      <c r="H17" s="37"/>
      <c r="I17" s="37"/>
    </row>
    <row r="18" spans="1:9" ht="17.399999999999999">
      <c r="A18" s="9"/>
      <c r="B18" s="29" t="s">
        <v>4</v>
      </c>
      <c r="C18" s="71"/>
      <c r="D18" s="83"/>
      <c r="E18" s="26" t="s">
        <v>10</v>
      </c>
      <c r="F18" s="9"/>
      <c r="G18" s="50"/>
      <c r="H18" s="50"/>
      <c r="I18" s="50"/>
    </row>
    <row r="19" spans="1:9" ht="17.399999999999999">
      <c r="A19" s="9"/>
      <c r="B19" s="30" t="s">
        <v>9</v>
      </c>
      <c r="C19" s="71"/>
      <c r="D19" s="83"/>
      <c r="E19" s="26" t="s">
        <v>10</v>
      </c>
      <c r="F19" s="9"/>
      <c r="G19" s="50"/>
      <c r="H19" s="50"/>
      <c r="I19" s="50"/>
    </row>
    <row r="20" spans="1:9" ht="17.399999999999999">
      <c r="A20" s="9"/>
      <c r="B20" s="30" t="s">
        <v>30</v>
      </c>
      <c r="C20" s="71"/>
      <c r="D20" s="83"/>
      <c r="E20" s="26" t="s">
        <v>10</v>
      </c>
      <c r="F20" s="9"/>
      <c r="G20" s="51"/>
      <c r="H20" s="50"/>
      <c r="I20" s="50"/>
    </row>
    <row r="21" spans="1:9" ht="17.399999999999999">
      <c r="A21" s="9"/>
      <c r="B21" s="30" t="s">
        <v>1</v>
      </c>
      <c r="C21" s="84"/>
      <c r="D21" s="83"/>
      <c r="E21" s="26" t="s">
        <v>10</v>
      </c>
      <c r="F21" s="9"/>
      <c r="G21" s="50"/>
      <c r="H21" s="50"/>
      <c r="I21" s="50"/>
    </row>
    <row r="22" spans="1:9" ht="17.399999999999999">
      <c r="A22" s="9"/>
      <c r="B22" s="31" t="s">
        <v>7</v>
      </c>
      <c r="C22" s="71"/>
      <c r="D22" s="83"/>
      <c r="E22" s="26" t="s">
        <v>10</v>
      </c>
      <c r="F22" s="9"/>
      <c r="G22" s="50"/>
      <c r="H22" s="50"/>
      <c r="I22" s="50"/>
    </row>
    <row r="23" spans="1:9" ht="17.399999999999999">
      <c r="A23" s="9"/>
      <c r="B23" s="32" t="s">
        <v>2</v>
      </c>
      <c r="C23" s="85" t="str">
        <f>IF(OR(C19="",C22=""),"",C19/C22)</f>
        <v/>
      </c>
      <c r="D23" s="86"/>
      <c r="E23" s="26" t="s">
        <v>10</v>
      </c>
      <c r="F23" s="9"/>
      <c r="G23" s="52"/>
      <c r="H23" s="52"/>
      <c r="I23" s="52"/>
    </row>
    <row r="24" spans="1:9" ht="17.399999999999999">
      <c r="A24" s="9"/>
      <c r="B24" s="78" t="s">
        <v>36</v>
      </c>
      <c r="C24" s="85" t="str">
        <f>IF(C23="","",SQRT(C23/0.4))</f>
        <v/>
      </c>
      <c r="D24" s="87"/>
      <c r="E24" s="26" t="s">
        <v>10</v>
      </c>
      <c r="F24" s="9"/>
      <c r="G24" s="53"/>
      <c r="H24" s="53"/>
      <c r="I24" s="53"/>
    </row>
    <row r="25" spans="1:9" ht="17.399999999999999">
      <c r="A25" s="9"/>
      <c r="B25" s="32" t="s">
        <v>8</v>
      </c>
      <c r="C25" s="88" t="str">
        <f>IF(C24="","",IF(C24&gt;2,2,C24))</f>
        <v/>
      </c>
      <c r="D25" s="89"/>
      <c r="E25" s="26" t="s">
        <v>10</v>
      </c>
      <c r="F25" s="9"/>
      <c r="G25" s="53"/>
      <c r="H25" s="53"/>
      <c r="I25" s="53"/>
    </row>
    <row r="26" spans="1:9" ht="17.399999999999999">
      <c r="A26" s="9"/>
      <c r="B26" s="32" t="s">
        <v>3</v>
      </c>
      <c r="C26" s="84"/>
      <c r="D26" s="83"/>
      <c r="E26" s="26" t="s">
        <v>10</v>
      </c>
      <c r="F26" s="9"/>
      <c r="G26" s="50"/>
      <c r="H26" s="50"/>
      <c r="I26" s="50"/>
    </row>
    <row r="27" spans="1:9" ht="6" customHeight="1">
      <c r="A27" s="9"/>
      <c r="B27" s="54"/>
      <c r="C27" s="55"/>
      <c r="D27" s="55"/>
      <c r="E27" s="45"/>
      <c r="F27" s="9"/>
      <c r="G27" s="56"/>
      <c r="H27" s="56"/>
      <c r="I27" s="56"/>
    </row>
    <row r="28" spans="1:9" ht="17.399999999999999">
      <c r="A28" s="9"/>
      <c r="B28" s="57" t="s">
        <v>25</v>
      </c>
      <c r="C28" s="80" t="str">
        <f>IF(F28&lt;=0,0,IF(OR(C19="",C20="",C21="",C25=""),"",((C18*C19*0.004)+(C19-C20)*C21*C25-(C26))))</f>
        <v/>
      </c>
      <c r="D28" s="81"/>
      <c r="E28" s="79" t="s">
        <v>0</v>
      </c>
      <c r="F28" s="58" t="str">
        <f>IF(OR(C19="",C20="",C21="",C25=""),"",((C18*C19*0.004)+(C19-C20)*C21*C25-(C26)))</f>
        <v/>
      </c>
      <c r="G28" s="9"/>
      <c r="H28" s="42"/>
      <c r="I28" s="34"/>
    </row>
    <row r="29" spans="1:9" ht="17.399999999999999">
      <c r="A29" s="9"/>
      <c r="B29" s="24"/>
      <c r="C29" s="24"/>
      <c r="D29" s="24"/>
      <c r="E29" s="24"/>
      <c r="F29" s="24"/>
      <c r="G29" s="9"/>
      <c r="H29" s="9"/>
      <c r="I29" s="24"/>
    </row>
    <row r="30" spans="1:9" ht="12.75" customHeight="1" thickBot="1">
      <c r="A30" s="9"/>
      <c r="B30" s="16" t="s">
        <v>22</v>
      </c>
      <c r="C30" s="16"/>
      <c r="D30" s="16"/>
      <c r="E30" s="46"/>
      <c r="F30" s="9"/>
      <c r="G30" s="9"/>
      <c r="H30" s="9"/>
      <c r="I30" s="9"/>
    </row>
    <row r="31" spans="1:9" s="2" customFormat="1" ht="15" customHeight="1">
      <c r="A31" s="17"/>
      <c r="B31" s="18" t="s">
        <v>15</v>
      </c>
      <c r="C31" s="19"/>
      <c r="D31" s="19"/>
      <c r="E31" s="21"/>
      <c r="F31" s="17"/>
      <c r="G31" s="17"/>
      <c r="H31" s="17"/>
      <c r="I31" s="17"/>
    </row>
    <row r="32" spans="1:9" s="2" customFormat="1" ht="15" customHeight="1">
      <c r="A32" s="17"/>
      <c r="B32" s="20" t="s">
        <v>16</v>
      </c>
      <c r="C32" s="21"/>
      <c r="D32" s="21"/>
      <c r="E32" s="21"/>
      <c r="F32" s="17"/>
      <c r="G32" s="17"/>
      <c r="H32" s="17"/>
      <c r="I32" s="17"/>
    </row>
    <row r="33" spans="1:9" s="2" customFormat="1" ht="34.950000000000003" customHeight="1">
      <c r="A33" s="17"/>
      <c r="B33" s="62" t="s">
        <v>17</v>
      </c>
      <c r="C33" s="62"/>
      <c r="D33" s="62"/>
      <c r="E33" s="62"/>
      <c r="F33" s="17"/>
      <c r="G33" s="17"/>
      <c r="H33" s="17"/>
      <c r="I33" s="17"/>
    </row>
    <row r="34" spans="1:9" s="2" customFormat="1" ht="15" customHeight="1">
      <c r="A34" s="17"/>
      <c r="B34" s="20" t="s">
        <v>18</v>
      </c>
      <c r="C34" s="21"/>
      <c r="D34" s="21"/>
      <c r="E34" s="21"/>
      <c r="F34" s="17"/>
      <c r="G34" s="17"/>
      <c r="H34" s="17"/>
      <c r="I34" s="17"/>
    </row>
    <row r="35" spans="1:9" s="2" customFormat="1" ht="15" customHeight="1">
      <c r="A35" s="17"/>
      <c r="B35" s="22" t="s">
        <v>19</v>
      </c>
      <c r="C35" s="64"/>
      <c r="D35" s="64"/>
      <c r="E35" s="47"/>
      <c r="F35" s="17"/>
      <c r="G35" s="17"/>
      <c r="H35" s="17"/>
      <c r="I35" s="17"/>
    </row>
    <row r="36" spans="1:9" ht="4.5" customHeight="1">
      <c r="A36" s="9"/>
      <c r="B36" s="27"/>
      <c r="C36" s="27"/>
      <c r="D36" s="27"/>
      <c r="E36" s="45"/>
      <c r="F36" s="24"/>
      <c r="G36" s="24"/>
      <c r="H36" s="24"/>
      <c r="I36" s="9"/>
    </row>
    <row r="37" spans="1:9" ht="17.399999999999999">
      <c r="A37" s="9"/>
      <c r="B37" s="25"/>
      <c r="C37" s="90">
        <v>5.12</v>
      </c>
      <c r="D37" s="91" t="s">
        <v>31</v>
      </c>
      <c r="E37" s="45"/>
      <c r="F37" s="33"/>
      <c r="G37" s="37"/>
      <c r="H37" s="37"/>
      <c r="I37" s="37"/>
    </row>
    <row r="38" spans="1:9" ht="4.5" customHeight="1">
      <c r="A38" s="9"/>
      <c r="B38" s="27"/>
      <c r="C38" s="27"/>
      <c r="D38" s="27"/>
      <c r="E38" s="27"/>
      <c r="F38" s="24"/>
      <c r="G38" s="24"/>
      <c r="H38" s="24"/>
      <c r="I38" s="9"/>
    </row>
    <row r="39" spans="1:9" ht="17.399999999999999">
      <c r="A39" s="9"/>
      <c r="B39" s="30" t="s">
        <v>32</v>
      </c>
      <c r="C39" s="67"/>
      <c r="D39" s="68"/>
      <c r="E39" s="45"/>
      <c r="F39" s="9"/>
      <c r="G39" s="9"/>
      <c r="H39" s="9"/>
      <c r="I39" s="9"/>
    </row>
    <row r="40" spans="1:9" ht="4.5" customHeight="1">
      <c r="A40" s="9"/>
      <c r="B40" s="27"/>
      <c r="C40" s="27"/>
      <c r="D40" s="27"/>
      <c r="E40" s="27"/>
      <c r="F40" s="24"/>
      <c r="G40" s="24"/>
      <c r="H40" s="24"/>
      <c r="I40" s="9"/>
    </row>
    <row r="41" spans="1:9" ht="17.399999999999999">
      <c r="A41" s="9"/>
      <c r="B41" s="33" t="s">
        <v>6</v>
      </c>
      <c r="C41" s="69">
        <f>C39*C37</f>
        <v>0</v>
      </c>
      <c r="D41" s="70"/>
      <c r="E41" s="79" t="s">
        <v>0</v>
      </c>
      <c r="F41" s="9"/>
      <c r="G41" s="9"/>
      <c r="H41" s="9"/>
      <c r="I41" s="9"/>
    </row>
    <row r="42" spans="1:9" ht="17.399999999999999">
      <c r="A42" s="9"/>
      <c r="B42" s="24"/>
      <c r="C42" s="24"/>
      <c r="D42" s="24"/>
      <c r="E42" s="24"/>
      <c r="F42" s="24"/>
      <c r="G42" s="9"/>
      <c r="H42" s="9"/>
      <c r="I42" s="24"/>
    </row>
    <row r="43" spans="1:9" ht="18" thickBot="1">
      <c r="A43" s="9"/>
      <c r="B43" s="59"/>
      <c r="C43" s="37"/>
      <c r="D43" s="37"/>
      <c r="E43" s="9"/>
      <c r="F43" s="9"/>
      <c r="G43" s="37"/>
      <c r="H43" s="37"/>
      <c r="I43" s="37"/>
    </row>
    <row r="44" spans="1:9" ht="18" thickBot="1">
      <c r="A44" s="9"/>
      <c r="B44" s="76" t="s">
        <v>34</v>
      </c>
      <c r="C44" s="77"/>
      <c r="D44" s="82" t="str">
        <f>IF(C18="","",C28+C41)</f>
        <v/>
      </c>
      <c r="E44" s="43"/>
      <c r="F44" s="43"/>
      <c r="G44" s="43"/>
      <c r="H44" s="43"/>
      <c r="I44" s="9"/>
    </row>
    <row r="45" spans="1:9" ht="17.399999999999999">
      <c r="A45" s="9"/>
      <c r="B45" s="43"/>
      <c r="C45" s="43"/>
      <c r="D45" s="43"/>
      <c r="E45" s="43"/>
      <c r="F45" s="43"/>
      <c r="G45" s="43"/>
      <c r="H45" s="43"/>
      <c r="I45" s="9"/>
    </row>
    <row r="46" spans="1:9" ht="12" customHeight="1">
      <c r="A46" s="9"/>
      <c r="B46" s="43"/>
      <c r="C46" s="43"/>
      <c r="D46" s="43"/>
      <c r="E46" s="43"/>
      <c r="F46" s="43"/>
      <c r="G46" s="43"/>
      <c r="H46" s="43"/>
      <c r="I46" s="9"/>
    </row>
    <row r="47" spans="1:9" ht="12" customHeight="1">
      <c r="A47" s="9"/>
      <c r="B47" s="43"/>
      <c r="C47" s="43"/>
      <c r="D47" s="43"/>
      <c r="E47" s="43"/>
      <c r="F47" s="43"/>
      <c r="G47" s="43"/>
      <c r="H47" s="43"/>
      <c r="I47" s="9"/>
    </row>
    <row r="48" spans="1:9" ht="12" customHeight="1">
      <c r="A48" s="9"/>
      <c r="B48" s="43"/>
      <c r="C48" s="43"/>
      <c r="D48" s="43"/>
      <c r="E48" s="43"/>
      <c r="F48" s="43"/>
      <c r="G48" s="43"/>
      <c r="H48" s="43"/>
      <c r="I48" s="9"/>
    </row>
    <row r="49" spans="1:9" ht="12" customHeight="1">
      <c r="A49" s="9"/>
      <c r="B49" s="43"/>
      <c r="C49" s="43"/>
      <c r="D49" s="43"/>
      <c r="E49" s="43"/>
      <c r="F49" s="43"/>
      <c r="G49" s="43"/>
      <c r="H49" s="43"/>
      <c r="I49" s="9"/>
    </row>
    <row r="50" spans="1:9" ht="12" customHeight="1">
      <c r="A50" s="9"/>
      <c r="B50" s="43"/>
      <c r="C50" s="43"/>
      <c r="D50" s="43"/>
      <c r="E50" s="43"/>
      <c r="F50" s="43"/>
      <c r="G50" s="43"/>
      <c r="H50" s="43"/>
      <c r="I50" s="9"/>
    </row>
    <row r="51" spans="1:9" ht="12" customHeight="1">
      <c r="A51" s="9"/>
      <c r="B51" s="43"/>
      <c r="C51" s="43"/>
      <c r="D51" s="43"/>
      <c r="E51" s="43"/>
      <c r="F51" s="43"/>
      <c r="G51" s="43"/>
      <c r="H51" s="43"/>
      <c r="I51" s="9"/>
    </row>
    <row r="52" spans="1:9" ht="12" customHeight="1">
      <c r="A52" s="9"/>
      <c r="B52" s="43"/>
      <c r="C52" s="43"/>
      <c r="D52" s="43"/>
      <c r="E52" s="43"/>
      <c r="F52" s="43"/>
      <c r="G52" s="43"/>
      <c r="H52" s="43"/>
      <c r="I52" s="9"/>
    </row>
    <row r="53" spans="1:9" ht="12" customHeight="1">
      <c r="A53" s="9"/>
      <c r="B53" s="43"/>
      <c r="C53" s="43"/>
      <c r="D53" s="43"/>
      <c r="E53" s="43"/>
      <c r="F53" s="43"/>
      <c r="G53" s="43"/>
      <c r="H53" s="43"/>
      <c r="I53" s="9"/>
    </row>
    <row r="54" spans="1:9" ht="12" customHeight="1">
      <c r="A54" s="9"/>
      <c r="B54" s="43"/>
      <c r="C54" s="43"/>
      <c r="D54" s="43"/>
      <c r="E54" s="43"/>
      <c r="F54" s="43"/>
      <c r="G54" s="43"/>
      <c r="H54" s="43"/>
      <c r="I54" s="9"/>
    </row>
    <row r="55" spans="1:9" ht="17.399999999999999">
      <c r="A55" s="9"/>
      <c r="B55" s="44"/>
      <c r="C55" s="44"/>
      <c r="D55" s="44"/>
      <c r="E55" s="44"/>
      <c r="F55" s="44"/>
      <c r="G55" s="44"/>
      <c r="H55" s="44"/>
      <c r="I55" s="9"/>
    </row>
    <row r="56" spans="1:9" ht="17.399999999999999">
      <c r="A56" s="9"/>
      <c r="B56" s="75"/>
      <c r="C56" s="75"/>
      <c r="D56" s="75"/>
      <c r="E56" s="75"/>
      <c r="F56" s="75"/>
      <c r="G56" s="75"/>
      <c r="H56" s="75"/>
      <c r="I56" s="9"/>
    </row>
    <row r="57" spans="1:9" ht="17.399999999999999">
      <c r="A57" s="9"/>
      <c r="B57" s="9"/>
      <c r="C57" s="9"/>
      <c r="D57" s="9"/>
      <c r="E57" s="9"/>
      <c r="F57" s="9"/>
      <c r="G57" s="9"/>
      <c r="H57" s="9"/>
      <c r="I57" s="9"/>
    </row>
    <row r="58" spans="1:9" ht="17.399999999999999">
      <c r="A58" s="9"/>
      <c r="B58" s="9"/>
      <c r="C58" s="9"/>
      <c r="D58" s="9"/>
      <c r="E58" s="9"/>
      <c r="F58" s="9"/>
      <c r="G58" s="9"/>
      <c r="H58" s="9"/>
      <c r="I58" s="9"/>
    </row>
    <row r="59" spans="1:9" ht="17.399999999999999">
      <c r="A59" s="9"/>
      <c r="B59" s="9"/>
      <c r="C59" s="9"/>
      <c r="D59" s="9"/>
      <c r="E59" s="9"/>
      <c r="F59" s="9"/>
      <c r="G59" s="9"/>
      <c r="H59" s="9"/>
      <c r="I59" s="9"/>
    </row>
    <row r="60" spans="1:9" ht="17.399999999999999">
      <c r="A60" s="9"/>
      <c r="B60" s="9"/>
      <c r="C60" s="9"/>
      <c r="D60" s="9"/>
      <c r="E60" s="9"/>
      <c r="F60" s="9"/>
      <c r="G60" s="9"/>
      <c r="H60" s="9"/>
      <c r="I60" s="9"/>
    </row>
    <row r="61" spans="1:9" ht="17.399999999999999">
      <c r="A61" s="9"/>
      <c r="B61" s="9"/>
      <c r="C61" s="9"/>
      <c r="D61" s="9"/>
      <c r="E61" s="9"/>
      <c r="F61" s="9"/>
      <c r="G61" s="9"/>
      <c r="H61" s="9"/>
      <c r="I61" s="9"/>
    </row>
    <row r="62" spans="1:9" ht="17.399999999999999">
      <c r="A62" s="9"/>
      <c r="B62" s="9"/>
      <c r="C62" s="9"/>
      <c r="D62" s="9"/>
      <c r="E62" s="9"/>
      <c r="F62" s="9"/>
      <c r="G62" s="9"/>
      <c r="H62" s="9"/>
      <c r="I62" s="9"/>
    </row>
    <row r="63" spans="1:9" ht="17.399999999999999">
      <c r="A63" s="9"/>
      <c r="B63" s="9"/>
      <c r="C63" s="9"/>
      <c r="D63" s="9"/>
      <c r="E63" s="9"/>
      <c r="F63" s="9"/>
      <c r="G63" s="9"/>
      <c r="H63" s="9"/>
      <c r="I63" s="9"/>
    </row>
    <row r="64" spans="1:9" ht="17.399999999999999">
      <c r="A64" s="9"/>
      <c r="B64" s="9"/>
      <c r="C64" s="9"/>
      <c r="D64" s="9"/>
      <c r="E64" s="9"/>
      <c r="F64" s="9"/>
      <c r="G64" s="9"/>
      <c r="H64" s="9"/>
      <c r="I64" s="9"/>
    </row>
    <row r="65" spans="1:9" ht="17.399999999999999">
      <c r="A65" s="9"/>
      <c r="B65" s="9"/>
      <c r="C65" s="9"/>
      <c r="D65" s="9"/>
      <c r="E65" s="9"/>
      <c r="F65" s="9"/>
      <c r="G65" s="9"/>
      <c r="H65" s="9"/>
      <c r="I65" s="9"/>
    </row>
    <row r="66" spans="1:9" ht="17.399999999999999">
      <c r="A66" s="9"/>
      <c r="B66" s="9"/>
      <c r="C66" s="9"/>
      <c r="D66" s="9"/>
      <c r="E66" s="9"/>
      <c r="F66" s="9"/>
      <c r="G66" s="9"/>
      <c r="H66" s="9"/>
      <c r="I66" s="9"/>
    </row>
    <row r="67" spans="1:9" ht="17.399999999999999">
      <c r="A67" s="9"/>
      <c r="B67" s="9"/>
      <c r="C67" s="9"/>
      <c r="D67" s="9"/>
      <c r="E67" s="9"/>
      <c r="F67" s="9"/>
      <c r="G67" s="9"/>
      <c r="H67" s="9"/>
      <c r="I67" s="9"/>
    </row>
    <row r="68" spans="1:9" ht="17.399999999999999">
      <c r="A68" s="9"/>
      <c r="B68" s="9"/>
      <c r="C68" s="9"/>
      <c r="D68" s="9"/>
      <c r="E68" s="9"/>
      <c r="F68" s="9"/>
      <c r="G68" s="9"/>
      <c r="H68" s="9"/>
      <c r="I68" s="9"/>
    </row>
    <row r="69" spans="1:9" ht="17.399999999999999">
      <c r="A69" s="9"/>
      <c r="B69" s="9"/>
      <c r="C69" s="9"/>
      <c r="D69" s="9"/>
      <c r="E69" s="9"/>
      <c r="F69" s="9"/>
      <c r="G69" s="9"/>
      <c r="H69" s="9"/>
      <c r="I69" s="9"/>
    </row>
    <row r="70" spans="1:9" ht="17.399999999999999">
      <c r="A70" s="9"/>
      <c r="B70" s="9"/>
      <c r="C70" s="9"/>
      <c r="D70" s="9"/>
      <c r="E70" s="9"/>
      <c r="F70" s="9"/>
      <c r="G70" s="9"/>
      <c r="H70" s="9"/>
      <c r="I70" s="9"/>
    </row>
    <row r="71" spans="1:9" ht="17.399999999999999">
      <c r="A71" s="9"/>
      <c r="B71" s="9"/>
      <c r="C71" s="9"/>
      <c r="D71" s="9"/>
      <c r="E71" s="9"/>
      <c r="F71" s="9"/>
      <c r="G71" s="9"/>
      <c r="H71" s="9"/>
      <c r="I71" s="9"/>
    </row>
    <row r="72" spans="1:9" ht="17.399999999999999">
      <c r="A72" s="9"/>
      <c r="B72" s="9"/>
      <c r="C72" s="9"/>
      <c r="D72" s="9"/>
      <c r="E72" s="9"/>
      <c r="F72" s="9"/>
      <c r="G72" s="9"/>
      <c r="H72" s="9"/>
      <c r="I72" s="9"/>
    </row>
    <row r="73" spans="1:9" ht="17.399999999999999">
      <c r="A73" s="9"/>
      <c r="B73" s="9"/>
      <c r="C73" s="9"/>
      <c r="D73" s="9"/>
      <c r="E73" s="9"/>
      <c r="F73" s="9"/>
      <c r="G73" s="9"/>
      <c r="H73" s="9"/>
      <c r="I73" s="9"/>
    </row>
    <row r="74" spans="1:9" ht="17.399999999999999">
      <c r="A74" s="9"/>
      <c r="B74" s="9"/>
      <c r="C74" s="9"/>
      <c r="D74" s="9"/>
      <c r="E74" s="9"/>
      <c r="F74" s="9"/>
      <c r="G74" s="9"/>
      <c r="H74" s="9"/>
      <c r="I74" s="9"/>
    </row>
    <row r="75" spans="1:9" ht="17.399999999999999">
      <c r="A75" s="9"/>
      <c r="B75" s="9"/>
      <c r="C75" s="9"/>
      <c r="D75" s="9"/>
      <c r="E75" s="9"/>
      <c r="F75" s="9"/>
      <c r="G75" s="9"/>
      <c r="H75" s="9"/>
      <c r="I75" s="9"/>
    </row>
    <row r="76" spans="1:9" ht="17.399999999999999">
      <c r="A76" s="9"/>
      <c r="B76" s="9"/>
      <c r="C76" s="9"/>
      <c r="D76" s="9"/>
      <c r="E76" s="9"/>
      <c r="F76" s="9"/>
      <c r="G76" s="9"/>
      <c r="H76" s="9"/>
      <c r="I76" s="9"/>
    </row>
    <row r="77" spans="1:9" ht="17.399999999999999">
      <c r="A77" s="9"/>
      <c r="B77" s="9"/>
      <c r="C77" s="9"/>
      <c r="D77" s="9"/>
      <c r="E77" s="9"/>
      <c r="F77" s="9"/>
      <c r="G77" s="9"/>
      <c r="H77" s="9"/>
      <c r="I77" s="9"/>
    </row>
    <row r="78" spans="1:9" ht="17.399999999999999">
      <c r="A78" s="9"/>
      <c r="B78" s="9"/>
      <c r="C78" s="9"/>
      <c r="D78" s="9"/>
      <c r="E78" s="9"/>
      <c r="F78" s="9"/>
      <c r="G78" s="9"/>
      <c r="H78" s="9"/>
      <c r="I78" s="9"/>
    </row>
    <row r="79" spans="1:9" ht="17.399999999999999">
      <c r="A79" s="9"/>
      <c r="B79" s="9"/>
      <c r="C79" s="9"/>
      <c r="D79" s="9"/>
      <c r="E79" s="9"/>
      <c r="F79" s="9"/>
      <c r="G79" s="9"/>
      <c r="H79" s="9"/>
      <c r="I79" s="9"/>
    </row>
    <row r="80" spans="1:9" ht="17.399999999999999">
      <c r="A80" s="9"/>
      <c r="B80" s="9"/>
      <c r="C80" s="9"/>
      <c r="D80" s="9"/>
      <c r="E80" s="9"/>
      <c r="F80" s="9"/>
      <c r="G80" s="9"/>
      <c r="H80" s="9"/>
      <c r="I80" s="9"/>
    </row>
    <row r="81" spans="1:9" ht="17.399999999999999">
      <c r="A81" s="9"/>
      <c r="B81" s="9"/>
      <c r="C81" s="9"/>
      <c r="D81" s="9"/>
      <c r="E81" s="9"/>
      <c r="F81" s="9"/>
      <c r="G81" s="9"/>
      <c r="H81" s="9"/>
      <c r="I81" s="9"/>
    </row>
    <row r="82" spans="1:9" ht="17.399999999999999">
      <c r="A82" s="9"/>
      <c r="B82" s="9"/>
      <c r="C82" s="9"/>
      <c r="D82" s="9"/>
      <c r="E82" s="9"/>
      <c r="F82" s="9"/>
      <c r="G82" s="9"/>
      <c r="H82" s="9"/>
      <c r="I82" s="9"/>
    </row>
    <row r="83" spans="1:9" ht="17.399999999999999">
      <c r="A83" s="9"/>
      <c r="B83" s="9"/>
      <c r="C83" s="9"/>
      <c r="D83" s="9"/>
      <c r="E83" s="9"/>
      <c r="F83" s="9"/>
      <c r="G83" s="9"/>
      <c r="H83" s="9"/>
      <c r="I83" s="9"/>
    </row>
    <row r="84" spans="1:9" ht="17.399999999999999">
      <c r="A84" s="9"/>
      <c r="B84" s="9"/>
      <c r="C84" s="9"/>
      <c r="D84" s="9"/>
      <c r="E84" s="9"/>
      <c r="F84" s="9"/>
      <c r="G84" s="9"/>
      <c r="H84" s="9"/>
      <c r="I84" s="9"/>
    </row>
    <row r="85" spans="1:9"/>
    <row r="86" spans="1:9"/>
  </sheetData>
  <sheetProtection algorithmName="SHA-512" hashValue="nN6TpAbHZ92VOdEpVfPbFEkdkkw4sARNBPx74FEFpZljsk9x16ls/kZ1fU6CnIyOj8ZDLoeQgYXUxYFsvdLxnA==" saltValue="ucOd0lBCRrtlxXnIADm22A==" spinCount="100000" sheet="1" objects="1" scenarios="1" selectLockedCells="1"/>
  <mergeCells count="19">
    <mergeCell ref="B56:H56"/>
    <mergeCell ref="C23:D23"/>
    <mergeCell ref="C26:D26"/>
    <mergeCell ref="C24:D24"/>
    <mergeCell ref="C28:D28"/>
    <mergeCell ref="C25:D25"/>
    <mergeCell ref="B44:C44"/>
    <mergeCell ref="C14:D14"/>
    <mergeCell ref="B12:E12"/>
    <mergeCell ref="C35:D35"/>
    <mergeCell ref="C39:D39"/>
    <mergeCell ref="C41:D41"/>
    <mergeCell ref="B33:E33"/>
    <mergeCell ref="C20:D20"/>
    <mergeCell ref="C21:D21"/>
    <mergeCell ref="C22:D22"/>
    <mergeCell ref="C16:D16"/>
    <mergeCell ref="C19:D19"/>
    <mergeCell ref="C18:D18"/>
  </mergeCells>
  <phoneticPr fontId="2" type="noConversion"/>
  <dataValidations xWindow="463" yWindow="577" count="11">
    <dataValidation allowBlank="1" showInputMessage="1" showErrorMessage="1" promptTitle="M" prompt="Número de meses para execução de obra." sqref="E18" xr:uid="{00000000-0002-0000-0200-000000000000}"/>
    <dataValidation allowBlank="1" showInputMessage="1" showErrorMessage="1" promptTitle="A" prompt="A área de construção autorizada, excluindo a área destinada a estacionamento em cave." sqref="E19" xr:uid="{00000000-0002-0000-0200-000001000000}"/>
    <dataValidation allowBlank="1" showInputMessage="1" showErrorMessage="1" promptTitle="T2" prompt="A parcela correspondente à remoção do limite administrativo à possibilidade de construir." sqref="E16" xr:uid="{00000000-0002-0000-0200-000002000000}"/>
    <dataValidation allowBlank="1" showInputMessage="1" showErrorMessage="1" promptTitle="At" prompt="Área do terreno." sqref="E22" xr:uid="{00000000-0002-0000-0200-000003000000}"/>
    <dataValidation allowBlank="1" showInputMessage="1" showErrorMessage="1" promptTitle="V" prompt="Valor taxa/m² de A, conforme local do Concelho; Zona A = 10; Zona B = 8; Zona industrial = 7" sqref="E21" xr:uid="{00000000-0002-0000-0200-000004000000}"/>
    <dataValidation allowBlank="1" showInputMessage="1" showErrorMessage="1" promptTitle="A1" prompt="A área de construção, legalmente constituída, já autorizada e existente no terreno a ampliar ou reconstruir." sqref="E20" xr:uid="{00000000-0002-0000-0200-000005000000}"/>
    <dataValidation allowBlank="1" showInputMessage="1" showErrorMessage="1" promptTitle="i" prompt="A/At" sqref="E23" xr:uid="{00000000-0002-0000-0200-000006000000}"/>
    <dataValidation allowBlank="1" showInputMessage="1" showErrorMessage="1" promptTitle="V(i/0,4)" prompt="Corresponde a um valor perequativo, que aumenta na proporção dos benefícios, considerando um benefício/aproveitamento médio..." sqref="E24" xr:uid="{00000000-0002-0000-0200-000007000000}"/>
    <dataValidation allowBlank="1" showInputMessage="1" showErrorMessage="1" promptTitle="&gt;2=2" prompt="... porém, terá por valor máximo o valor 2" sqref="E25" xr:uid="{00000000-0002-0000-0200-000008000000}"/>
    <dataValidation allowBlank="1" showInputMessage="1" showErrorMessage="1" promptTitle="U" prompt="50% dos encargos com as obras de urbanização, com exceção das redes de gás e telefone._x000a_" sqref="E26" xr:uid="{00000000-0002-0000-0200-000009000000}"/>
    <dataValidation type="list" allowBlank="1" showInputMessage="1" showErrorMessage="1" sqref="C21:D21" xr:uid="{00000000-0002-0000-0200-00000A000000}">
      <formula1>V</formula1>
    </dataValidation>
  </dataValidations>
  <pageMargins left="0.94" right="0.3" top="0.33" bottom="0.47" header="0.19" footer="0.2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3</vt:i4>
      </vt:variant>
    </vt:vector>
  </HeadingPairs>
  <TitlesOfParts>
    <vt:vector size="6" baseType="lpstr">
      <vt:lpstr>Edificação</vt:lpstr>
      <vt:lpstr>VARIAVEIS</vt:lpstr>
      <vt:lpstr>Loteamento</vt:lpstr>
      <vt:lpstr>Edificação!Área_de_Impressão</vt:lpstr>
      <vt:lpstr>Loteamento!Área_de_Impressão</vt:lpstr>
      <vt:lpstr>V</vt:lpstr>
    </vt:vector>
  </TitlesOfParts>
  <Company>CM-AVEIRO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Moreira</dc:creator>
  <cp:lastModifiedBy>Carlos Moreira</cp:lastModifiedBy>
  <cp:lastPrinted>2026-07-14T14:32:53Z</cp:lastPrinted>
  <dcterms:created xsi:type="dcterms:W3CDTF">2008-01-04T15:14:59Z</dcterms:created>
  <dcterms:modified xsi:type="dcterms:W3CDTF">2026-07-14T14:53:51Z</dcterms:modified>
</cp:coreProperties>
</file>